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7545" windowHeight="4770" tabRatio="807"/>
  </bookViews>
  <sheets>
    <sheet name="All Stats" sheetId="10" r:id="rId1"/>
    <sheet name="Holdings" sheetId="1" r:id="rId2"/>
    <sheet name="Items Issued" sheetId="5" r:id="rId3"/>
    <sheet name="Search Room" sheetId="4" r:id="rId4"/>
    <sheet name="Enquiries" sheetId="6" r:id="rId5"/>
    <sheet name="Staff" sheetId="7" r:id="rId6"/>
    <sheet name="Web Hits" sheetId="8" r:id="rId7"/>
    <sheet name="Web visits" sheetId="9" r:id="rId8"/>
    <sheet name="Repository" sheetId="3" r:id="rId9"/>
    <sheet name="Holdings by FTE" sheetId="15" r:id="rId10"/>
    <sheet name="Charts2012" sheetId="16" r:id="rId11"/>
  </sheets>
  <externalReferences>
    <externalReference r:id="rId12"/>
    <externalReference r:id="rId13"/>
  </externalReferences>
  <definedNames>
    <definedName name="_xlnm.Print_Area" localSheetId="4">Enquiries!$A$1:$U$15</definedName>
    <definedName name="_xlnm.Print_Area" localSheetId="1">Holdings!$A$1:$U$14</definedName>
    <definedName name="_xlnm.Print_Area" localSheetId="2">'Items Issued'!$A$1:$U$15</definedName>
    <definedName name="_xlnm.Print_Area" localSheetId="8">Repository!$A$1:$U$15</definedName>
    <definedName name="_xlnm.Print_Area" localSheetId="3">'Search Room'!$A$1:$U$15</definedName>
    <definedName name="_xlnm.Print_Area" localSheetId="5">Staff!$A$1:$U$14</definedName>
    <definedName name="_xlnm.Print_Area" localSheetId="6">'Web Hits'!$A$1:$P$15</definedName>
    <definedName name="_xlnm.Print_Area" localSheetId="7">'Web visits'!$A$1:$P$15</definedName>
  </definedNames>
  <calcPr calcId="144525"/>
</workbook>
</file>

<file path=xl/calcChain.xml><?xml version="1.0" encoding="utf-8"?>
<calcChain xmlns="http://schemas.openxmlformats.org/spreadsheetml/2006/main">
  <c r="Q8" i="1" l="1"/>
  <c r="Q9" i="1" l="1"/>
  <c r="Q10" i="1"/>
  <c r="R12" i="3"/>
  <c r="P12" i="9"/>
  <c r="O11" i="8"/>
  <c r="N7" i="8"/>
  <c r="M9" i="8"/>
  <c r="M8" i="8"/>
  <c r="P14" i="7" l="1"/>
  <c r="S10" i="1" l="1"/>
  <c r="T10" i="1" l="1"/>
  <c r="U10" i="1" s="1"/>
  <c r="R10" i="1"/>
  <c r="P14" i="15"/>
  <c r="Q13" i="15"/>
  <c r="Q12" i="15"/>
  <c r="Q11" i="15"/>
  <c r="Q10" i="15"/>
  <c r="Q9" i="15"/>
  <c r="Q8" i="15"/>
  <c r="Q7" i="15"/>
  <c r="Q6" i="15"/>
  <c r="Q5" i="15"/>
  <c r="Q4" i="15"/>
  <c r="Q14" i="3"/>
  <c r="Q13" i="3"/>
  <c r="Q12" i="3"/>
  <c r="T12" i="3" s="1"/>
  <c r="U12" i="3" s="1"/>
  <c r="Q11" i="3"/>
  <c r="Q10" i="3"/>
  <c r="Q9" i="3"/>
  <c r="Q8" i="3"/>
  <c r="Q7" i="3"/>
  <c r="Q6" i="3"/>
  <c r="Q5" i="3"/>
  <c r="P15" i="5"/>
  <c r="L14" i="1"/>
  <c r="M14" i="1"/>
  <c r="O14" i="1"/>
  <c r="P14" i="1"/>
  <c r="P15" i="6"/>
  <c r="L14" i="9"/>
  <c r="L13" i="9"/>
  <c r="L12" i="9"/>
  <c r="L11" i="9"/>
  <c r="L10" i="9"/>
  <c r="L9" i="9"/>
  <c r="L8" i="9"/>
  <c r="L7" i="9"/>
  <c r="L6" i="9"/>
  <c r="L5" i="9"/>
  <c r="M5" i="9" s="1"/>
  <c r="L15" i="8"/>
  <c r="Q13" i="7"/>
  <c r="R13" i="15" s="1"/>
  <c r="Q12" i="7"/>
  <c r="Q11" i="7"/>
  <c r="Q10" i="7"/>
  <c r="Q9" i="7"/>
  <c r="R9" i="15" s="1"/>
  <c r="Q8" i="7"/>
  <c r="Q7" i="7"/>
  <c r="R7" i="15" s="1"/>
  <c r="Q6" i="7"/>
  <c r="Q5" i="7"/>
  <c r="R5" i="15" s="1"/>
  <c r="Q4" i="7"/>
  <c r="Q14" i="6"/>
  <c r="Q13" i="6"/>
  <c r="Q12" i="6"/>
  <c r="Q11" i="6"/>
  <c r="Q10" i="6"/>
  <c r="Q9" i="6"/>
  <c r="Q8" i="6"/>
  <c r="Q7" i="6"/>
  <c r="Q6" i="6"/>
  <c r="Q5" i="6"/>
  <c r="P15" i="4"/>
  <c r="Q14" i="4"/>
  <c r="Q13" i="4"/>
  <c r="Q12" i="4"/>
  <c r="Q11" i="4"/>
  <c r="Q10" i="4"/>
  <c r="Q9" i="4"/>
  <c r="Q8" i="4"/>
  <c r="Q7" i="4"/>
  <c r="Q6" i="4"/>
  <c r="Q5" i="4"/>
  <c r="Q14" i="5"/>
  <c r="Q13" i="5"/>
  <c r="Q12" i="5"/>
  <c r="Q11" i="5"/>
  <c r="Q10" i="5"/>
  <c r="Q9" i="5"/>
  <c r="Q8" i="5"/>
  <c r="Q7" i="5"/>
  <c r="Q6" i="5"/>
  <c r="Q5" i="5"/>
  <c r="Q14" i="7" l="1"/>
  <c r="T14" i="7" s="1"/>
  <c r="U14" i="7" s="1"/>
  <c r="R6" i="7"/>
  <c r="T6" i="7"/>
  <c r="U6" i="7" s="1"/>
  <c r="R10" i="7"/>
  <c r="T10" i="7"/>
  <c r="U10" i="7" s="1"/>
  <c r="T11" i="7"/>
  <c r="U11" i="7" s="1"/>
  <c r="R11" i="7"/>
  <c r="R6" i="15"/>
  <c r="R10" i="15"/>
  <c r="R4" i="7"/>
  <c r="T4" i="7"/>
  <c r="U4" i="7" s="1"/>
  <c r="T8" i="7"/>
  <c r="U8" i="7" s="1"/>
  <c r="R8" i="7"/>
  <c r="R12" i="7"/>
  <c r="T12" i="7"/>
  <c r="U12" i="7" s="1"/>
  <c r="R11" i="15"/>
  <c r="T7" i="7"/>
  <c r="U7" i="7" s="1"/>
  <c r="R7" i="7"/>
  <c r="T5" i="7"/>
  <c r="U5" i="7" s="1"/>
  <c r="R5" i="7"/>
  <c r="R9" i="7"/>
  <c r="T9" i="7"/>
  <c r="U9" i="7" s="1"/>
  <c r="R13" i="7"/>
  <c r="T13" i="7"/>
  <c r="U13" i="7" s="1"/>
  <c r="R4" i="15"/>
  <c r="R8" i="15"/>
  <c r="R12" i="15"/>
  <c r="R10" i="3"/>
  <c r="T10" i="3"/>
  <c r="U10" i="3" s="1"/>
  <c r="R8" i="3"/>
  <c r="T8" i="3"/>
  <c r="U8" i="3" s="1"/>
  <c r="T6" i="3"/>
  <c r="U6" i="3" s="1"/>
  <c r="R6" i="3"/>
  <c r="T5" i="3"/>
  <c r="U5" i="3" s="1"/>
  <c r="R5" i="3"/>
  <c r="T9" i="3"/>
  <c r="U9" i="3" s="1"/>
  <c r="R9" i="3"/>
  <c r="T13" i="3"/>
  <c r="U13" i="3" s="1"/>
  <c r="R13" i="3"/>
  <c r="R14" i="3"/>
  <c r="T14" i="3"/>
  <c r="U14" i="3" s="1"/>
  <c r="R7" i="3"/>
  <c r="T7" i="3"/>
  <c r="U7" i="3" s="1"/>
  <c r="R11" i="3"/>
  <c r="T11" i="3"/>
  <c r="U11" i="3" s="1"/>
  <c r="Q15" i="3"/>
  <c r="O6" i="9"/>
  <c r="P6" i="9" s="1"/>
  <c r="M6" i="9"/>
  <c r="O10" i="9"/>
  <c r="P10" i="9" s="1"/>
  <c r="M10" i="9"/>
  <c r="O14" i="9"/>
  <c r="P14" i="9" s="1"/>
  <c r="M14" i="9"/>
  <c r="O7" i="9"/>
  <c r="P7" i="9" s="1"/>
  <c r="M7" i="9"/>
  <c r="O11" i="9"/>
  <c r="P11" i="9" s="1"/>
  <c r="M11" i="9"/>
  <c r="L15" i="9"/>
  <c r="O8" i="9"/>
  <c r="P8" i="9" s="1"/>
  <c r="M8" i="9"/>
  <c r="O9" i="9"/>
  <c r="P9" i="9" s="1"/>
  <c r="M9" i="9"/>
  <c r="O13" i="9"/>
  <c r="P13" i="9" s="1"/>
  <c r="M13" i="9"/>
  <c r="T8" i="5"/>
  <c r="U8" i="5" s="1"/>
  <c r="R8" i="5"/>
  <c r="T12" i="5"/>
  <c r="U12" i="5" s="1"/>
  <c r="R12" i="5"/>
  <c r="R5" i="4"/>
  <c r="T5" i="4"/>
  <c r="U5" i="4" s="1"/>
  <c r="R9" i="4"/>
  <c r="T9" i="4"/>
  <c r="U9" i="4" s="1"/>
  <c r="R13" i="4"/>
  <c r="T13" i="4"/>
  <c r="U13" i="4" s="1"/>
  <c r="T5" i="6"/>
  <c r="U5" i="6" s="1"/>
  <c r="R5" i="6"/>
  <c r="T9" i="6"/>
  <c r="U9" i="6" s="1"/>
  <c r="R9" i="6"/>
  <c r="T13" i="6"/>
  <c r="U13" i="6" s="1"/>
  <c r="R13" i="6"/>
  <c r="T5" i="5"/>
  <c r="U5" i="5" s="1"/>
  <c r="R5" i="5"/>
  <c r="R9" i="5"/>
  <c r="T9" i="5"/>
  <c r="U9" i="5" s="1"/>
  <c r="R13" i="5"/>
  <c r="T13" i="5"/>
  <c r="U13" i="5" s="1"/>
  <c r="R6" i="4"/>
  <c r="T6" i="4"/>
  <c r="U6" i="4" s="1"/>
  <c r="R10" i="4"/>
  <c r="T10" i="4"/>
  <c r="U10" i="4" s="1"/>
  <c r="R14" i="4"/>
  <c r="T14" i="4"/>
  <c r="U14" i="4" s="1"/>
  <c r="T6" i="6"/>
  <c r="U6" i="6" s="1"/>
  <c r="R6" i="6"/>
  <c r="T10" i="6"/>
  <c r="U10" i="6" s="1"/>
  <c r="R10" i="6"/>
  <c r="T14" i="6"/>
  <c r="U14" i="6" s="1"/>
  <c r="R14" i="6"/>
  <c r="T6" i="5"/>
  <c r="U6" i="5" s="1"/>
  <c r="R6" i="5"/>
  <c r="R10" i="5"/>
  <c r="T10" i="5"/>
  <c r="U10" i="5" s="1"/>
  <c r="R14" i="5"/>
  <c r="T14" i="5"/>
  <c r="U14" i="5" s="1"/>
  <c r="T7" i="4"/>
  <c r="U7" i="4" s="1"/>
  <c r="R7" i="4"/>
  <c r="T11" i="4"/>
  <c r="U11" i="4" s="1"/>
  <c r="R11" i="4"/>
  <c r="Q15" i="4"/>
  <c r="T7" i="6"/>
  <c r="U7" i="6" s="1"/>
  <c r="R7" i="6"/>
  <c r="T11" i="6"/>
  <c r="U11" i="6" s="1"/>
  <c r="R11" i="6"/>
  <c r="Q15" i="6"/>
  <c r="T7" i="5"/>
  <c r="U7" i="5" s="1"/>
  <c r="R7" i="5"/>
  <c r="R11" i="5"/>
  <c r="T11" i="5"/>
  <c r="U11" i="5" s="1"/>
  <c r="Q15" i="5"/>
  <c r="R8" i="4"/>
  <c r="T8" i="4"/>
  <c r="U8" i="4" s="1"/>
  <c r="R12" i="4"/>
  <c r="T12" i="4"/>
  <c r="U12" i="4" s="1"/>
  <c r="T8" i="6"/>
  <c r="U8" i="6" s="1"/>
  <c r="R8" i="6"/>
  <c r="T12" i="6"/>
  <c r="U12" i="6" s="1"/>
  <c r="R12" i="6"/>
  <c r="T10" i="15"/>
  <c r="V10" i="15"/>
  <c r="W10" i="15" s="1"/>
  <c r="V7" i="15"/>
  <c r="W7" i="15" s="1"/>
  <c r="T7" i="15"/>
  <c r="V11" i="15"/>
  <c r="W11" i="15" s="1"/>
  <c r="T11" i="15"/>
  <c r="Q14" i="15"/>
  <c r="T6" i="15"/>
  <c r="V6" i="15"/>
  <c r="W6" i="15" s="1"/>
  <c r="T4" i="15"/>
  <c r="V4" i="15"/>
  <c r="W4" i="15" s="1"/>
  <c r="T8" i="15"/>
  <c r="V8" i="15"/>
  <c r="W8" i="15" s="1"/>
  <c r="T12" i="15"/>
  <c r="V12" i="15"/>
  <c r="W12" i="15" s="1"/>
  <c r="T5" i="15"/>
  <c r="V5" i="15"/>
  <c r="W5" i="15" s="1"/>
  <c r="T9" i="15"/>
  <c r="V9" i="15"/>
  <c r="W9" i="15" s="1"/>
  <c r="V13" i="15"/>
  <c r="W13" i="15" s="1"/>
  <c r="T13" i="15"/>
  <c r="Q13" i="1"/>
  <c r="Q12" i="1"/>
  <c r="Q11" i="1"/>
  <c r="Q7" i="1"/>
  <c r="Q6" i="1"/>
  <c r="Q5" i="1"/>
  <c r="Q4" i="1"/>
  <c r="R14" i="7" l="1"/>
  <c r="R14" i="15"/>
  <c r="S14" i="15" s="1"/>
  <c r="S4" i="15"/>
  <c r="R15" i="3"/>
  <c r="T15" i="4"/>
  <c r="U15" i="4" s="1"/>
  <c r="R15" i="4"/>
  <c r="R15" i="5"/>
  <c r="T15" i="5"/>
  <c r="U15" i="5" s="1"/>
  <c r="T15" i="6"/>
  <c r="U15" i="6" s="1"/>
  <c r="R15" i="6"/>
  <c r="T7" i="1"/>
  <c r="U7" i="1" s="1"/>
  <c r="R7" i="1"/>
  <c r="R12" i="1"/>
  <c r="T12" i="1"/>
  <c r="U12" i="1" s="1"/>
  <c r="T14" i="15"/>
  <c r="U14" i="15" s="1"/>
  <c r="V14" i="15"/>
  <c r="W14" i="15" s="1"/>
  <c r="R5" i="1"/>
  <c r="S5" i="1" s="1"/>
  <c r="T5" i="1"/>
  <c r="U5" i="1" s="1"/>
  <c r="R9" i="1"/>
  <c r="S9" i="1" s="1"/>
  <c r="T9" i="1"/>
  <c r="U9" i="1" s="1"/>
  <c r="T6" i="1"/>
  <c r="U6" i="1" s="1"/>
  <c r="R6" i="1"/>
  <c r="R11" i="1"/>
  <c r="T11" i="1"/>
  <c r="U11" i="1" s="1"/>
  <c r="Q14" i="1"/>
  <c r="R4" i="1"/>
  <c r="T4" i="1"/>
  <c r="U4" i="1" s="1"/>
  <c r="R8" i="1"/>
  <c r="S8" i="1" s="1"/>
  <c r="T8" i="1"/>
  <c r="U8" i="1" s="1"/>
  <c r="R13" i="1"/>
  <c r="T13" i="1"/>
  <c r="U13" i="1" s="1"/>
  <c r="K14" i="8"/>
  <c r="K10" i="8"/>
  <c r="K9" i="8"/>
  <c r="K8" i="8"/>
  <c r="U11" i="15"/>
  <c r="U10" i="15"/>
  <c r="U13" i="15"/>
  <c r="U9" i="15"/>
  <c r="U6" i="15"/>
  <c r="S9" i="15"/>
  <c r="S13" i="15"/>
  <c r="S10" i="15"/>
  <c r="S6" i="15"/>
  <c r="S5" i="15"/>
  <c r="S10" i="3"/>
  <c r="S12" i="3"/>
  <c r="S8" i="3"/>
  <c r="N6" i="9"/>
  <c r="S13" i="7"/>
  <c r="S8" i="7"/>
  <c r="S7" i="7"/>
  <c r="S4" i="7"/>
  <c r="S14" i="6"/>
  <c r="S8" i="6"/>
  <c r="S6" i="6"/>
  <c r="S12" i="6"/>
  <c r="S10" i="6"/>
  <c r="S5" i="6"/>
  <c r="S10" i="4"/>
  <c r="S12" i="4"/>
  <c r="S14" i="4"/>
  <c r="S8" i="4"/>
  <c r="S6" i="4"/>
  <c r="S7" i="4"/>
  <c r="S7" i="1"/>
  <c r="O13" i="15"/>
  <c r="O11" i="15"/>
  <c r="O10" i="15"/>
  <c r="O9" i="15"/>
  <c r="O8" i="15"/>
  <c r="O7" i="15"/>
  <c r="O6" i="15"/>
  <c r="O5" i="15"/>
  <c r="O4" i="15"/>
  <c r="O10" i="3"/>
  <c r="O11" i="3"/>
  <c r="O12" i="3"/>
  <c r="O13" i="3"/>
  <c r="O14" i="3"/>
  <c r="O9" i="3"/>
  <c r="O8" i="3"/>
  <c r="O7" i="3"/>
  <c r="O6" i="3"/>
  <c r="N7" i="9"/>
  <c r="N8" i="9"/>
  <c r="N10" i="9"/>
  <c r="J12" i="9"/>
  <c r="J15" i="9" s="1"/>
  <c r="M15" i="9" s="1"/>
  <c r="N15" i="9" s="1"/>
  <c r="N14" i="9"/>
  <c r="N5" i="9"/>
  <c r="O4" i="7"/>
  <c r="O5" i="7"/>
  <c r="O6" i="7"/>
  <c r="O7" i="7"/>
  <c r="O8" i="7"/>
  <c r="O9" i="7"/>
  <c r="O10" i="7"/>
  <c r="O11" i="7"/>
  <c r="O12" i="7"/>
  <c r="O13" i="7"/>
  <c r="O12" i="6"/>
  <c r="O13" i="6"/>
  <c r="O14" i="6"/>
  <c r="O12" i="4"/>
  <c r="O13" i="4"/>
  <c r="O10" i="5"/>
  <c r="O11" i="5"/>
  <c r="O12" i="5"/>
  <c r="O13" i="5"/>
  <c r="O14" i="5"/>
  <c r="O9" i="5"/>
  <c r="O8" i="5"/>
  <c r="O7" i="5"/>
  <c r="O6" i="5"/>
  <c r="I7" i="8"/>
  <c r="J14" i="8"/>
  <c r="N9" i="15"/>
  <c r="N14" i="15" s="1"/>
  <c r="N10" i="3"/>
  <c r="N15" i="3" s="1"/>
  <c r="I7" i="9"/>
  <c r="I15" i="9" s="1"/>
  <c r="N4" i="7"/>
  <c r="N5" i="7"/>
  <c r="N6" i="7"/>
  <c r="N7" i="7"/>
  <c r="N8" i="7"/>
  <c r="N9" i="7"/>
  <c r="N10" i="7"/>
  <c r="N11" i="7"/>
  <c r="N12" i="7"/>
  <c r="N13" i="7"/>
  <c r="N10" i="6"/>
  <c r="N15" i="6" s="1"/>
  <c r="N10" i="4"/>
  <c r="N12" i="4"/>
  <c r="N13" i="4"/>
  <c r="N10" i="5"/>
  <c r="N13" i="5"/>
  <c r="N14" i="1"/>
  <c r="L14" i="7"/>
  <c r="N15" i="8"/>
  <c r="N9" i="9"/>
  <c r="N11" i="9"/>
  <c r="P15" i="8"/>
  <c r="P7" i="8"/>
  <c r="S14" i="7"/>
  <c r="S6" i="5"/>
  <c r="S7" i="5"/>
  <c r="S8" i="5"/>
  <c r="S9" i="5"/>
  <c r="S10" i="5"/>
  <c r="S11" i="5"/>
  <c r="S12" i="5"/>
  <c r="S14" i="5"/>
  <c r="S5" i="5"/>
  <c r="N15" i="4" l="1"/>
  <c r="O15" i="6"/>
  <c r="O15" i="4"/>
  <c r="T14" i="1"/>
  <c r="U14" i="1" s="1"/>
  <c r="R14" i="1"/>
  <c r="S14" i="1" s="1"/>
  <c r="S8" i="15"/>
  <c r="U8" i="15"/>
  <c r="S7" i="15"/>
  <c r="U4" i="15"/>
  <c r="S5" i="3"/>
  <c r="N14" i="7"/>
  <c r="S5" i="7"/>
  <c r="S10" i="7"/>
  <c r="S6" i="7"/>
  <c r="S9" i="4"/>
  <c r="N15" i="5"/>
  <c r="S9" i="7"/>
  <c r="S12" i="7"/>
  <c r="S9" i="6"/>
  <c r="P15" i="3"/>
  <c r="S11" i="15"/>
  <c r="J15" i="8"/>
  <c r="S11" i="3"/>
  <c r="S4" i="1"/>
  <c r="S6" i="1"/>
  <c r="K15" i="8"/>
  <c r="S7" i="6"/>
  <c r="S5" i="4"/>
  <c r="K15" i="9"/>
  <c r="O15" i="9" s="1"/>
  <c r="P15" i="9" s="1"/>
  <c r="I15" i="8"/>
  <c r="S12" i="1"/>
  <c r="S11" i="1"/>
  <c r="S13" i="1"/>
  <c r="S13" i="4"/>
  <c r="S11" i="4"/>
  <c r="S15" i="6"/>
  <c r="S11" i="6"/>
  <c r="O14" i="7"/>
  <c r="O5" i="9"/>
  <c r="P5" i="9" s="1"/>
  <c r="S12" i="15"/>
  <c r="U12" i="15"/>
  <c r="S11" i="7"/>
  <c r="N13" i="9"/>
  <c r="S7" i="3"/>
  <c r="S9" i="3"/>
  <c r="S15" i="3"/>
  <c r="U5" i="15"/>
  <c r="U7" i="15"/>
  <c r="T15" i="3" l="1"/>
  <c r="U15" i="3" s="1"/>
  <c r="S15" i="5"/>
  <c r="M15" i="8"/>
  <c r="S15" i="4"/>
</calcChain>
</file>

<file path=xl/sharedStrings.xml><?xml version="1.0" encoding="utf-8"?>
<sst xmlns="http://schemas.openxmlformats.org/spreadsheetml/2006/main" count="563" uniqueCount="182">
  <si>
    <t xml:space="preserve">Holdings                   </t>
  </si>
  <si>
    <t>National</t>
  </si>
  <si>
    <t>VIC</t>
  </si>
  <si>
    <t>NSW</t>
  </si>
  <si>
    <t>QLD</t>
  </si>
  <si>
    <t>SA</t>
  </si>
  <si>
    <t>N/A</t>
  </si>
  <si>
    <t>WA</t>
  </si>
  <si>
    <t>TAS</t>
  </si>
  <si>
    <t>NT</t>
  </si>
  <si>
    <t>ACT</t>
  </si>
  <si>
    <t>NZ</t>
  </si>
  <si>
    <t>CAARA MEMBER</t>
  </si>
  <si>
    <t>National Archives of Australia</t>
  </si>
  <si>
    <t>State Records NSW</t>
  </si>
  <si>
    <t>Public Record Office Victoria</t>
  </si>
  <si>
    <t>Archives Office of Tasmania</t>
  </si>
  <si>
    <t>State Records Office of  Western Australia</t>
  </si>
  <si>
    <t>State Records of  South Australia</t>
  </si>
  <si>
    <t>Queensland State Archives</t>
  </si>
  <si>
    <t>Territory Records Office (ACT)</t>
  </si>
  <si>
    <t>Archives New Zealand</t>
  </si>
  <si>
    <t>Holdings</t>
  </si>
  <si>
    <t>1a</t>
  </si>
  <si>
    <t>At the start of year - Archives (metres)</t>
  </si>
  <si>
    <t>1b</t>
  </si>
  <si>
    <t>At the start of year - Total (items)</t>
  </si>
  <si>
    <t>2a</t>
  </si>
  <si>
    <t xml:space="preserve">Accessions during year - Archives (metres) </t>
  </si>
  <si>
    <t>2b</t>
  </si>
  <si>
    <t xml:space="preserve">Accessions during year - Total (items) </t>
  </si>
  <si>
    <t>3a</t>
  </si>
  <si>
    <t>Disposal during the reporting period (metres)</t>
  </si>
  <si>
    <t>3b</t>
  </si>
  <si>
    <t>Disposal during the reporting period- Total (items)</t>
  </si>
  <si>
    <t>4a</t>
  </si>
  <si>
    <t>At end of year - Archives (metres)</t>
  </si>
  <si>
    <t>4b</t>
  </si>
  <si>
    <t>At end of year - Archives (items)</t>
  </si>
  <si>
    <t>Method of calculation for item count</t>
  </si>
  <si>
    <t>Shelf metres x 100</t>
  </si>
  <si>
    <t>Shelf metres x 158</t>
  </si>
  <si>
    <t>Shelf metres x 50</t>
  </si>
  <si>
    <t>Non-textual items counted only</t>
  </si>
  <si>
    <r>
      <t>Arrangement and Description</t>
    </r>
    <r>
      <rPr>
        <sz val="10"/>
        <rFont val="Verdana"/>
        <family val="2"/>
      </rPr>
      <t> </t>
    </r>
  </si>
  <si>
    <t>Number of accessions or consignments processed and / or documented</t>
  </si>
  <si>
    <t>6a</t>
  </si>
  <si>
    <t>At the start of the reporting period</t>
  </si>
  <si>
    <t>6b</t>
  </si>
  <si>
    <t>At the end of the reporting period</t>
  </si>
  <si>
    <t>Number of items listed</t>
  </si>
  <si>
    <t>7a</t>
  </si>
  <si>
    <t>7b</t>
  </si>
  <si>
    <r>
      <t>Number of series registered / described</t>
    </r>
    <r>
      <rPr>
        <sz val="10"/>
        <rFont val="Verdana"/>
        <family val="2"/>
      </rPr>
      <t> </t>
    </r>
  </si>
  <si>
    <t>8a</t>
  </si>
  <si>
    <t>8b</t>
  </si>
  <si>
    <r>
      <t>Number of context entities registered / described</t>
    </r>
    <r>
      <rPr>
        <sz val="10"/>
        <rFont val="Verdana"/>
        <family val="2"/>
      </rPr>
      <t> </t>
    </r>
  </si>
  <si>
    <t>9a</t>
  </si>
  <si>
    <t>9b</t>
  </si>
  <si>
    <t>Proportion of archival records included in finding aids accessible to researches (%)</t>
  </si>
  <si>
    <t>10a</t>
  </si>
  <si>
    <t>10b</t>
  </si>
  <si>
    <t>Reference services / Use of Holdings</t>
  </si>
  <si>
    <t>11a</t>
  </si>
  <si>
    <t>Visits to search room during year</t>
  </si>
  <si>
    <t>11b</t>
  </si>
  <si>
    <t>Items made available in search room</t>
  </si>
  <si>
    <t>12a</t>
  </si>
  <si>
    <t>Number of enquiries (except records creators/owners)</t>
  </si>
  <si>
    <t>12b</t>
  </si>
  <si>
    <t>Number of archival records loaned to creators / owners other than in reading room or search room</t>
  </si>
  <si>
    <r>
      <t>Web Access</t>
    </r>
    <r>
      <rPr>
        <sz val="10"/>
        <rFont val="Verdana"/>
        <family val="2"/>
      </rPr>
      <t> </t>
    </r>
  </si>
  <si>
    <t>13a</t>
  </si>
  <si>
    <t>Number of 'hits' during reporting period</t>
  </si>
  <si>
    <t>13b</t>
  </si>
  <si>
    <t>Number of unique visits during reporting period</t>
  </si>
  <si>
    <t>Information availability on web site</t>
  </si>
  <si>
    <t>14a</t>
  </si>
  <si>
    <t>Creators / owners (Yes/No )</t>
  </si>
  <si>
    <t>14b</t>
  </si>
  <si>
    <t>Series (Yes/No )</t>
  </si>
  <si>
    <t>15a</t>
  </si>
  <si>
    <t>Items (includes indexes) (Yes/No)</t>
  </si>
  <si>
    <t>15b</t>
  </si>
  <si>
    <t>Digital copies (Yes/No)</t>
  </si>
  <si>
    <r>
      <t>Use of Holdings Percentage</t>
    </r>
    <r>
      <rPr>
        <sz val="10"/>
        <rFont val="Verdana"/>
        <family val="2"/>
      </rPr>
      <t> </t>
    </r>
  </si>
  <si>
    <t>16a</t>
  </si>
  <si>
    <t>Business Users</t>
  </si>
  <si>
    <t>16b</t>
  </si>
  <si>
    <t>Research Users</t>
  </si>
  <si>
    <r>
      <t xml:space="preserve">Repository buildings </t>
    </r>
    <r>
      <rPr>
        <sz val="10"/>
        <rFont val="Verdana"/>
        <family val="2"/>
      </rPr>
      <t> </t>
    </r>
  </si>
  <si>
    <t>17a</t>
  </si>
  <si>
    <t>Total storage area - start of year (m2)</t>
  </si>
  <si>
    <t>17b</t>
  </si>
  <si>
    <t>Total storage area - end of year (m2)</t>
  </si>
  <si>
    <t>18a</t>
  </si>
  <si>
    <t>Shelving capacity - start of year (metres)</t>
  </si>
  <si>
    <t>18b</t>
  </si>
  <si>
    <t>Shelving capacity - end of year (metres)</t>
  </si>
  <si>
    <t>Staff</t>
  </si>
  <si>
    <t>19a</t>
  </si>
  <si>
    <t>FTE positions filled - start of year</t>
  </si>
  <si>
    <t>19b</t>
  </si>
  <si>
    <t>FTE positions filled - end of year</t>
  </si>
  <si>
    <r>
      <t>Budget and Expenditure</t>
    </r>
    <r>
      <rPr>
        <sz val="10"/>
        <rFont val="Verdana"/>
        <family val="2"/>
      </rPr>
      <t> </t>
    </r>
  </si>
  <si>
    <t>20a</t>
  </si>
  <si>
    <t xml:space="preserve">Total expenditure during year ($A) </t>
  </si>
  <si>
    <t>20b</t>
  </si>
  <si>
    <t>Does expenditure include accommodation (Yes/No)</t>
  </si>
  <si>
    <t>Income</t>
  </si>
  <si>
    <t>21a</t>
  </si>
  <si>
    <t>Recurrent / Operating (Yes/No)</t>
  </si>
  <si>
    <t>21b</t>
  </si>
  <si>
    <t>Proportion of funding (%)</t>
  </si>
  <si>
    <t>22a</t>
  </si>
  <si>
    <t xml:space="preserve">Capital / Building and equipment (Yes/No) </t>
  </si>
  <si>
    <t>22b</t>
  </si>
  <si>
    <t>23a</t>
  </si>
  <si>
    <t xml:space="preserve">Earnings </t>
  </si>
  <si>
    <t>(Yes/No)</t>
  </si>
  <si>
    <t>23b</t>
  </si>
  <si>
    <t>24a</t>
  </si>
  <si>
    <t>Sponsorships (Yes/No)</t>
  </si>
  <si>
    <t>24b</t>
  </si>
  <si>
    <t>25a</t>
  </si>
  <si>
    <t>Grants (Yes/No)</t>
  </si>
  <si>
    <t>25b</t>
  </si>
  <si>
    <t>Proportion in funding (%)</t>
  </si>
  <si>
    <t>Repository Building</t>
  </si>
  <si>
    <t>Total Storage Area</t>
  </si>
  <si>
    <t>Reference Services</t>
  </si>
  <si>
    <t>Visits To Search Room</t>
  </si>
  <si>
    <t>Items Made Available</t>
  </si>
  <si>
    <t>Enquiries Recorded</t>
  </si>
  <si>
    <t>60+</t>
  </si>
  <si>
    <t>Web Access</t>
  </si>
  <si>
    <t>Web Access </t>
  </si>
  <si>
    <t>132 256</t>
  </si>
  <si>
    <t>TOTAL</t>
  </si>
  <si>
    <t>Pre 2001 information on web statistics was not included in COFSTA questionnaire. A comparison is made with 2001 rather than 1996</t>
  </si>
  <si>
    <t>Sm/staff</t>
  </si>
  <si>
    <t>Unique visits*</t>
  </si>
  <si>
    <t>Hits*</t>
  </si>
  <si>
    <t>41 525</t>
  </si>
  <si>
    <t>Notes</t>
  </si>
  <si>
    <t>11 783</t>
  </si>
  <si>
    <t xml:space="preserve">Shelf metres x 29 </t>
  </si>
  <si>
    <t>1996-97</t>
  </si>
  <si>
    <t>1997-98</t>
  </si>
  <si>
    <t>1998-99</t>
  </si>
  <si>
    <t>1999-00</t>
  </si>
  <si>
    <t>2000-01</t>
  </si>
  <si>
    <t>2001-02</t>
  </si>
  <si>
    <t>2002-03</t>
  </si>
  <si>
    <t>2003-04</t>
  </si>
  <si>
    <t>2004-05</t>
  </si>
  <si>
    <t>2005-06</t>
  </si>
  <si>
    <t>2006-07</t>
  </si>
  <si>
    <t>2007-08</t>
  </si>
  <si>
    <t>2008-09</t>
  </si>
  <si>
    <t>2009-10</t>
  </si>
  <si>
    <t>2010-11</t>
  </si>
  <si>
    <t>2011-12</t>
  </si>
  <si>
    <t>Variation 2011/2012</t>
  </si>
  <si>
    <t>Percentage variation 2011/2012</t>
  </si>
  <si>
    <t>Percentage variation 1996/97 - 2011/12</t>
  </si>
  <si>
    <t>Variation 1996/97 - 2011/12</t>
  </si>
  <si>
    <t>Percentage variation 1996/97 -2011/12</t>
  </si>
  <si>
    <t>Variation 2001/02 - 2011/12</t>
  </si>
  <si>
    <t>Percentage variation 2001/02 - 2011/12</t>
  </si>
  <si>
    <t>247 029</t>
  </si>
  <si>
    <t>Yes</t>
  </si>
  <si>
    <t>No</t>
  </si>
  <si>
    <t xml:space="preserve">       </t>
  </si>
  <si>
    <t xml:space="preserve">ACT </t>
  </si>
  <si>
    <t>Northern Territory Archives Service</t>
  </si>
  <si>
    <t>Figures shown for 2011 -12 are lower than 2010-11</t>
  </si>
  <si>
    <t>Q 17. Figure lower this year because storage area, not total building area, has been counted.</t>
  </si>
  <si>
    <t>Qs 17 &amp; 18. Storage capacity increased in 2011-12 due to SRSA securing a scond repository at Collingwood.</t>
  </si>
  <si>
    <t xml:space="preserve">Qs 7,8,9,10. ANZ has revised accuracy of previous responses. </t>
  </si>
  <si>
    <t>Q19.Staff FTE figure considerably higher this year due to increase in temporary project based positions.</t>
  </si>
  <si>
    <t>Qs 1-5:  In past surveys the ACT Records Office has reported an estimate of archival records held by ACT government agencies. The ACT response to this year's survey more accurately reflects arrangements whereby agencies retain custody and control of their archival records.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</si>
</sst>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0"/>
    <numFmt numFmtId="165" formatCode="0.0"/>
  </numFmts>
  <fonts count="25" x14ac:knownFonts="1">
    <font>
      <sz val="10"/>
      <name val="Arial"/>
    </font>
    <font>
      <sz val="10"/>
      <name val="Arial"/>
      <family val="2"/>
    </font>
    <font>
      <sz val="10"/>
      <name val="Verdana"/>
      <family val="2"/>
    </font>
    <font>
      <sz val="8"/>
      <name val="Arial"/>
      <family val="2"/>
    </font>
    <font>
      <b/>
      <sz val="8"/>
      <name val="Arial"/>
      <family val="2"/>
    </font>
    <font>
      <b/>
      <sz val="10"/>
      <name val="Arial"/>
      <family val="2"/>
    </font>
    <font>
      <sz val="9"/>
      <name val="Verdana"/>
      <family val="2"/>
    </font>
    <font>
      <b/>
      <sz val="9"/>
      <name val="Verdana"/>
      <family val="2"/>
    </font>
    <font>
      <b/>
      <sz val="12"/>
      <name val="Verdana"/>
      <family val="2"/>
    </font>
    <font>
      <sz val="8"/>
      <name val="Verdana"/>
      <family val="2"/>
    </font>
    <font>
      <b/>
      <i/>
      <sz val="10"/>
      <name val="Verdana"/>
      <family val="2"/>
    </font>
    <font>
      <i/>
      <sz val="8"/>
      <name val="Arial"/>
      <family val="2"/>
    </font>
    <font>
      <b/>
      <i/>
      <sz val="8"/>
      <name val="Arial"/>
      <family val="2"/>
    </font>
    <font>
      <sz val="8"/>
      <name val="Arial"/>
      <family val="2"/>
    </font>
    <font>
      <sz val="9"/>
      <color indexed="10"/>
      <name val="Verdana"/>
      <family val="2"/>
    </font>
    <font>
      <b/>
      <sz val="14"/>
      <name val="Verdana"/>
      <family val="2"/>
    </font>
    <font>
      <b/>
      <u/>
      <sz val="9"/>
      <name val="Verdana"/>
      <family val="2"/>
    </font>
    <font>
      <b/>
      <sz val="9"/>
      <color indexed="10"/>
      <name val="Verdana"/>
      <family val="2"/>
    </font>
    <font>
      <sz val="10"/>
      <color indexed="10"/>
      <name val="Arial"/>
      <family val="2"/>
    </font>
    <font>
      <b/>
      <u/>
      <sz val="9"/>
      <color indexed="8"/>
      <name val="Verdana"/>
      <family val="2"/>
    </font>
    <font>
      <b/>
      <sz val="9"/>
      <color indexed="8"/>
      <name val="Verdana"/>
      <family val="2"/>
    </font>
    <font>
      <sz val="10"/>
      <name val="Arial"/>
      <family val="2"/>
    </font>
    <font>
      <b/>
      <sz val="10"/>
      <name val="Verdana"/>
      <family val="2"/>
    </font>
    <font>
      <sz val="10"/>
      <name val="Arial"/>
      <family val="2"/>
    </font>
    <font>
      <sz val="9"/>
      <name val="Arial"/>
      <family val="2"/>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240">
    <xf numFmtId="0" fontId="0" fillId="0" borderId="0" xfId="0"/>
    <xf numFmtId="0" fontId="3" fillId="2" borderId="1" xfId="0" applyFont="1" applyFill="1" applyBorder="1" applyAlignment="1">
      <alignment horizontal="right" wrapText="1"/>
    </xf>
    <xf numFmtId="0" fontId="5" fillId="3" borderId="2" xfId="0" applyFont="1" applyFill="1" applyBorder="1" applyAlignment="1">
      <alignment wrapText="1"/>
    </xf>
    <xf numFmtId="0" fontId="5" fillId="3" borderId="3" xfId="0" applyFont="1" applyFill="1" applyBorder="1" applyAlignment="1">
      <alignment wrapText="1"/>
    </xf>
    <xf numFmtId="0" fontId="3" fillId="3" borderId="3" xfId="0" applyFont="1" applyFill="1" applyBorder="1" applyAlignment="1">
      <alignment horizontal="right" wrapText="1"/>
    </xf>
    <xf numFmtId="0" fontId="4" fillId="3" borderId="3" xfId="0" applyFont="1" applyFill="1" applyBorder="1" applyAlignment="1">
      <alignment horizontal="right" wrapText="1"/>
    </xf>
    <xf numFmtId="0" fontId="3" fillId="3" borderId="3" xfId="0" applyFont="1" applyFill="1" applyBorder="1" applyAlignment="1">
      <alignment horizontal="right" vertical="top" wrapText="1"/>
    </xf>
    <xf numFmtId="0" fontId="3" fillId="0" borderId="4" xfId="0" applyFont="1" applyBorder="1" applyAlignment="1">
      <alignment wrapText="1"/>
    </xf>
    <xf numFmtId="0" fontId="4" fillId="3" borderId="5" xfId="0" applyFont="1" applyFill="1" applyBorder="1" applyAlignment="1">
      <alignment horizontal="right" wrapText="1"/>
    </xf>
    <xf numFmtId="0" fontId="4" fillId="3" borderId="5" xfId="0" applyFont="1" applyFill="1" applyBorder="1" applyAlignment="1">
      <alignment horizontal="right" vertical="top" wrapText="1"/>
    </xf>
    <xf numFmtId="0" fontId="4" fillId="0" borderId="0" xfId="0" applyFont="1" applyAlignment="1">
      <alignment horizontal="right" wrapText="1"/>
    </xf>
    <xf numFmtId="0" fontId="4" fillId="0" borderId="6" xfId="0" applyFont="1" applyBorder="1" applyAlignment="1">
      <alignment horizontal="right" vertical="top" wrapText="1"/>
    </xf>
    <xf numFmtId="0" fontId="4" fillId="0" borderId="4" xfId="0" applyFont="1" applyBorder="1" applyAlignment="1">
      <alignment horizontal="right" vertical="top" wrapText="1"/>
    </xf>
    <xf numFmtId="0" fontId="3" fillId="0" borderId="5" xfId="0" applyFont="1" applyBorder="1" applyAlignment="1">
      <alignment horizontal="right" wrapText="1"/>
    </xf>
    <xf numFmtId="0" fontId="3" fillId="0" borderId="5" xfId="0" applyFont="1" applyBorder="1" applyAlignment="1">
      <alignment horizontal="right" vertical="top" wrapText="1"/>
    </xf>
    <xf numFmtId="0" fontId="3" fillId="0" borderId="7" xfId="0" applyFont="1" applyBorder="1" applyAlignment="1">
      <alignment horizontal="right" vertical="top" wrapText="1"/>
    </xf>
    <xf numFmtId="0" fontId="3" fillId="0" borderId="8" xfId="0" applyFont="1" applyBorder="1" applyAlignment="1">
      <alignment wrapText="1"/>
    </xf>
    <xf numFmtId="0" fontId="4" fillId="0" borderId="7" xfId="0" applyFont="1" applyBorder="1" applyAlignment="1">
      <alignment horizontal="right" wrapText="1"/>
    </xf>
    <xf numFmtId="0" fontId="3" fillId="0" borderId="8" xfId="0" applyFont="1" applyBorder="1" applyAlignment="1">
      <alignment horizontal="right" wrapText="1"/>
    </xf>
    <xf numFmtId="0" fontId="3" fillId="3" borderId="3" xfId="0" applyFont="1" applyFill="1" applyBorder="1" applyAlignment="1">
      <alignment wrapText="1"/>
    </xf>
    <xf numFmtId="0" fontId="4" fillId="3" borderId="3" xfId="0" applyFont="1" applyFill="1" applyBorder="1" applyAlignment="1">
      <alignment wrapText="1"/>
    </xf>
    <xf numFmtId="0" fontId="4" fillId="3" borderId="3" xfId="0" applyFont="1" applyFill="1" applyBorder="1" applyAlignment="1">
      <alignment vertical="top" wrapText="1"/>
    </xf>
    <xf numFmtId="0" fontId="11" fillId="4" borderId="3" xfId="0" applyFont="1" applyFill="1" applyBorder="1" applyAlignment="1">
      <alignment horizontal="right" wrapText="1"/>
    </xf>
    <xf numFmtId="0" fontId="12" fillId="4" borderId="3" xfId="0" applyFont="1" applyFill="1" applyBorder="1" applyAlignment="1">
      <alignment horizontal="right" wrapText="1"/>
    </xf>
    <xf numFmtId="0" fontId="12" fillId="4" borderId="3" xfId="0" applyFont="1" applyFill="1" applyBorder="1" applyAlignment="1">
      <alignment horizontal="right" vertical="top" wrapText="1"/>
    </xf>
    <xf numFmtId="0" fontId="4" fillId="0" borderId="9" xfId="0" applyFont="1" applyBorder="1" applyAlignment="1">
      <alignment horizontal="right" wrapText="1"/>
    </xf>
    <xf numFmtId="0" fontId="5" fillId="2" borderId="10" xfId="0" applyFont="1" applyFill="1" applyBorder="1" applyAlignment="1">
      <alignment wrapText="1"/>
    </xf>
    <xf numFmtId="0" fontId="5" fillId="2" borderId="1" xfId="0" applyFont="1" applyFill="1" applyBorder="1" applyAlignment="1">
      <alignment wrapText="1"/>
    </xf>
    <xf numFmtId="0" fontId="4" fillId="2" borderId="1" xfId="0" applyFont="1" applyFill="1" applyBorder="1" applyAlignment="1">
      <alignment horizontal="right"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11" fillId="4" borderId="3" xfId="0" applyFont="1" applyFill="1" applyBorder="1" applyAlignment="1">
      <alignment horizontal="right" vertical="top" wrapText="1"/>
    </xf>
    <xf numFmtId="0" fontId="11" fillId="4" borderId="7" xfId="0" applyFont="1" applyFill="1" applyBorder="1" applyAlignment="1">
      <alignment horizontal="right" vertical="top" wrapText="1"/>
    </xf>
    <xf numFmtId="0" fontId="3" fillId="0" borderId="5" xfId="0" applyFont="1" applyBorder="1" applyAlignment="1">
      <alignment horizontal="center" wrapText="1"/>
    </xf>
    <xf numFmtId="0" fontId="3" fillId="0" borderId="7" xfId="0" applyFont="1" applyBorder="1" applyAlignment="1">
      <alignment horizontal="right" wrapText="1"/>
    </xf>
    <xf numFmtId="0" fontId="3" fillId="0" borderId="4" xfId="0" applyFont="1" applyBorder="1" applyAlignment="1">
      <alignment horizontal="right" wrapText="1"/>
    </xf>
    <xf numFmtId="0" fontId="4" fillId="0" borderId="9" xfId="0" applyFont="1" applyBorder="1" applyAlignment="1">
      <alignment horizontal="right" vertical="top" wrapText="1"/>
    </xf>
    <xf numFmtId="0" fontId="4" fillId="3" borderId="9" xfId="0" applyFont="1" applyFill="1" applyBorder="1" applyAlignment="1">
      <alignment horizontal="right" wrapText="1"/>
    </xf>
    <xf numFmtId="0" fontId="4" fillId="3" borderId="1" xfId="0" applyFont="1" applyFill="1" applyBorder="1" applyAlignment="1">
      <alignment horizontal="right" wrapText="1"/>
    </xf>
    <xf numFmtId="0" fontId="11" fillId="4" borderId="1" xfId="0" applyFont="1" applyFill="1" applyBorder="1" applyAlignment="1">
      <alignment horizontal="right" wrapText="1"/>
    </xf>
    <xf numFmtId="0" fontId="4" fillId="2" borderId="10" xfId="0" applyFont="1" applyFill="1" applyBorder="1" applyAlignment="1">
      <alignment wrapText="1"/>
    </xf>
    <xf numFmtId="0" fontId="6" fillId="0" borderId="13" xfId="0" applyFont="1" applyBorder="1" applyAlignment="1">
      <alignment vertical="top" wrapText="1"/>
    </xf>
    <xf numFmtId="0" fontId="6" fillId="0" borderId="12" xfId="0" applyFont="1" applyBorder="1" applyAlignment="1">
      <alignment vertical="top" wrapText="1"/>
    </xf>
    <xf numFmtId="3" fontId="6" fillId="0" borderId="12" xfId="0" applyNumberFormat="1" applyFont="1" applyBorder="1" applyAlignment="1">
      <alignment horizontal="right" wrapText="1"/>
    </xf>
    <xf numFmtId="3" fontId="9" fillId="0" borderId="12" xfId="0" applyNumberFormat="1" applyFont="1" applyBorder="1" applyAlignment="1">
      <alignment horizontal="right" wrapText="1"/>
    </xf>
    <xf numFmtId="0" fontId="6" fillId="0" borderId="12" xfId="0" applyFont="1" applyBorder="1" applyAlignment="1">
      <alignment horizontal="right" wrapText="1"/>
    </xf>
    <xf numFmtId="0" fontId="9" fillId="0" borderId="12" xfId="0" applyFont="1" applyBorder="1" applyAlignment="1">
      <alignment horizontal="center" wrapText="1"/>
    </xf>
    <xf numFmtId="0" fontId="6" fillId="0" borderId="14" xfId="0" applyFont="1" applyBorder="1" applyAlignment="1">
      <alignment vertical="top" wrapText="1"/>
    </xf>
    <xf numFmtId="9" fontId="6" fillId="0" borderId="12" xfId="0" applyNumberFormat="1" applyFont="1" applyBorder="1" applyAlignment="1">
      <alignment horizontal="right" wrapText="1"/>
    </xf>
    <xf numFmtId="0" fontId="9" fillId="0" borderId="12" xfId="0" applyFont="1" applyBorder="1" applyAlignment="1">
      <alignment horizontal="right" wrapText="1"/>
    </xf>
    <xf numFmtId="0" fontId="6" fillId="0" borderId="15" xfId="0" applyFont="1" applyBorder="1" applyAlignment="1">
      <alignment vertical="top" wrapText="1"/>
    </xf>
    <xf numFmtId="3" fontId="6" fillId="0" borderId="15" xfId="0" applyNumberFormat="1" applyFont="1" applyBorder="1" applyAlignment="1">
      <alignment horizontal="right" wrapText="1"/>
    </xf>
    <xf numFmtId="0" fontId="6" fillId="0" borderId="15" xfId="0" applyFont="1" applyBorder="1" applyAlignment="1">
      <alignment horizontal="right" wrapText="1"/>
    </xf>
    <xf numFmtId="0" fontId="6" fillId="0" borderId="13" xfId="0" applyFont="1" applyBorder="1" applyAlignment="1">
      <alignment horizontal="right" wrapText="1"/>
    </xf>
    <xf numFmtId="0" fontId="0" fillId="0" borderId="0" xfId="0" applyAlignment="1">
      <alignment wrapText="1"/>
    </xf>
    <xf numFmtId="0" fontId="0" fillId="0" borderId="0" xfId="0" applyAlignment="1"/>
    <xf numFmtId="0" fontId="4" fillId="0" borderId="16" xfId="0" applyFont="1" applyBorder="1" applyAlignment="1">
      <alignment horizontal="right" wrapText="1"/>
    </xf>
    <xf numFmtId="0" fontId="0" fillId="0" borderId="3" xfId="0" applyBorder="1" applyAlignment="1"/>
    <xf numFmtId="0" fontId="0" fillId="0" borderId="0" xfId="0" applyBorder="1" applyAlignment="1"/>
    <xf numFmtId="3" fontId="3" fillId="0" borderId="4" xfId="0" applyNumberFormat="1" applyFont="1" applyBorder="1" applyAlignment="1">
      <alignment horizontal="right" vertical="top" wrapText="1"/>
    </xf>
    <xf numFmtId="3" fontId="4" fillId="0" borderId="7" xfId="0" applyNumberFormat="1" applyFont="1" applyBorder="1" applyAlignment="1">
      <alignment horizontal="right" wrapText="1"/>
    </xf>
    <xf numFmtId="3" fontId="3" fillId="0" borderId="4" xfId="0" applyNumberFormat="1" applyFont="1" applyBorder="1" applyAlignment="1">
      <alignment horizontal="right" wrapText="1"/>
    </xf>
    <xf numFmtId="10" fontId="3" fillId="0" borderId="4" xfId="0" applyNumberFormat="1" applyFont="1" applyBorder="1" applyAlignment="1">
      <alignment horizontal="right" vertical="top" wrapText="1"/>
    </xf>
    <xf numFmtId="0" fontId="4" fillId="2" borderId="1" xfId="0" applyFont="1" applyFill="1" applyBorder="1" applyAlignment="1">
      <alignment horizontal="center" vertical="center" textRotation="90" wrapText="1"/>
    </xf>
    <xf numFmtId="0" fontId="4" fillId="2" borderId="17" xfId="0" applyFont="1" applyFill="1" applyBorder="1" applyAlignment="1">
      <alignment horizontal="center" vertical="center" textRotation="90" wrapText="1"/>
    </xf>
    <xf numFmtId="3" fontId="4" fillId="0" borderId="4" xfId="0" applyNumberFormat="1" applyFont="1" applyBorder="1" applyAlignment="1">
      <alignment horizontal="right" vertical="top" wrapText="1"/>
    </xf>
    <xf numFmtId="3" fontId="4" fillId="0" borderId="16" xfId="0" applyNumberFormat="1" applyFont="1" applyBorder="1" applyAlignment="1">
      <alignment horizontal="right" wrapText="1"/>
    </xf>
    <xf numFmtId="10" fontId="4" fillId="0" borderId="16" xfId="0" applyNumberFormat="1" applyFont="1" applyBorder="1" applyAlignment="1">
      <alignment horizontal="right" vertical="top" wrapText="1"/>
    </xf>
    <xf numFmtId="0" fontId="0" fillId="0" borderId="1" xfId="0" applyBorder="1"/>
    <xf numFmtId="3" fontId="4" fillId="0" borderId="5" xfId="0" applyNumberFormat="1" applyFont="1" applyBorder="1" applyAlignment="1">
      <alignment horizontal="right" wrapText="1"/>
    </xf>
    <xf numFmtId="3" fontId="4" fillId="0" borderId="4" xfId="0" applyNumberFormat="1" applyFont="1" applyBorder="1" applyAlignment="1"/>
    <xf numFmtId="3" fontId="4" fillId="0" borderId="10" xfId="0" applyNumberFormat="1" applyFont="1" applyBorder="1" applyAlignment="1">
      <alignment horizontal="right" wrapText="1"/>
    </xf>
    <xf numFmtId="10" fontId="4" fillId="0" borderId="1" xfId="0" applyNumberFormat="1" applyFont="1" applyBorder="1"/>
    <xf numFmtId="3" fontId="4" fillId="0" borderId="10" xfId="0" applyNumberFormat="1" applyFont="1" applyBorder="1" applyAlignment="1">
      <alignment horizontal="right" vertical="top" wrapText="1"/>
    </xf>
    <xf numFmtId="3" fontId="3" fillId="0" borderId="6" xfId="0" applyNumberFormat="1" applyFont="1" applyBorder="1" applyAlignment="1">
      <alignment horizontal="right" vertical="top" wrapText="1"/>
    </xf>
    <xf numFmtId="10" fontId="3" fillId="0" borderId="4" xfId="0" applyNumberFormat="1" applyFont="1" applyBorder="1"/>
    <xf numFmtId="3" fontId="3" fillId="0" borderId="8" xfId="0" applyNumberFormat="1" applyFont="1" applyBorder="1" applyAlignment="1">
      <alignment horizontal="right" wrapText="1"/>
    </xf>
    <xf numFmtId="10" fontId="3" fillId="0" borderId="8" xfId="0" applyNumberFormat="1" applyFont="1" applyBorder="1"/>
    <xf numFmtId="10" fontId="3" fillId="0" borderId="8" xfId="0" applyNumberFormat="1" applyFont="1" applyBorder="1" applyAlignment="1">
      <alignment horizontal="right" vertical="top" wrapText="1"/>
    </xf>
    <xf numFmtId="10" fontId="4" fillId="0" borderId="16" xfId="0" applyNumberFormat="1" applyFont="1" applyBorder="1"/>
    <xf numFmtId="3" fontId="3" fillId="0" borderId="5" xfId="0" applyNumberFormat="1" applyFont="1" applyBorder="1" applyAlignment="1">
      <alignment horizontal="right" wrapText="1"/>
    </xf>
    <xf numFmtId="164" fontId="3" fillId="0" borderId="4" xfId="0" applyNumberFormat="1" applyFont="1" applyBorder="1" applyAlignment="1">
      <alignment horizontal="right" wrapText="1"/>
    </xf>
    <xf numFmtId="164" fontId="3" fillId="0" borderId="6" xfId="0" applyNumberFormat="1" applyFont="1" applyBorder="1" applyAlignment="1">
      <alignment horizontal="right" vertical="top" wrapText="1"/>
    </xf>
    <xf numFmtId="164" fontId="4" fillId="0" borderId="16" xfId="0" applyNumberFormat="1" applyFont="1" applyBorder="1" applyAlignment="1">
      <alignment horizontal="right" wrapText="1"/>
    </xf>
    <xf numFmtId="164" fontId="4" fillId="0" borderId="16" xfId="0" applyNumberFormat="1" applyFont="1" applyBorder="1" applyAlignment="1">
      <alignment horizontal="right" vertical="top" wrapText="1"/>
    </xf>
    <xf numFmtId="0" fontId="4" fillId="0" borderId="16" xfId="0" applyFont="1" applyBorder="1" applyAlignment="1">
      <alignment wrapText="1"/>
    </xf>
    <xf numFmtId="0" fontId="3" fillId="2" borderId="3" xfId="0" applyFont="1" applyFill="1" applyBorder="1" applyAlignment="1">
      <alignment wrapText="1"/>
    </xf>
    <xf numFmtId="0" fontId="3" fillId="2" borderId="3" xfId="0" applyFont="1" applyFill="1" applyBorder="1" applyAlignment="1">
      <alignment horizontal="right" wrapText="1"/>
    </xf>
    <xf numFmtId="0" fontId="4" fillId="2" borderId="3" xfId="0" applyFont="1" applyFill="1" applyBorder="1" applyAlignment="1">
      <alignment vertical="top" textRotation="90" wrapText="1"/>
    </xf>
    <xf numFmtId="0" fontId="4" fillId="2" borderId="3" xfId="0" applyFont="1" applyFill="1" applyBorder="1" applyAlignment="1">
      <alignment horizontal="center" vertical="center" textRotation="90" wrapText="1"/>
    </xf>
    <xf numFmtId="0" fontId="3" fillId="5" borderId="18" xfId="0" applyFont="1" applyFill="1" applyBorder="1" applyAlignment="1">
      <alignment wrapText="1"/>
    </xf>
    <xf numFmtId="0" fontId="3" fillId="0" borderId="5" xfId="0" applyFont="1" applyBorder="1" applyAlignment="1">
      <alignment wrapText="1"/>
    </xf>
    <xf numFmtId="0" fontId="4" fillId="0" borderId="18" xfId="0" applyFont="1" applyBorder="1" applyAlignment="1">
      <alignment wrapText="1"/>
    </xf>
    <xf numFmtId="0" fontId="4" fillId="0" borderId="18" xfId="0" applyFont="1" applyBorder="1" applyAlignment="1">
      <alignment horizontal="right" wrapText="1"/>
    </xf>
    <xf numFmtId="0" fontId="0" fillId="0" borderId="3" xfId="0" applyBorder="1" applyAlignment="1">
      <alignment horizontal="right"/>
    </xf>
    <xf numFmtId="0" fontId="3" fillId="0" borderId="18" xfId="0" applyFont="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right" wrapText="1"/>
    </xf>
    <xf numFmtId="0" fontId="4" fillId="2" borderId="0" xfId="0" applyFont="1" applyFill="1" applyBorder="1" applyAlignment="1">
      <alignment vertical="top" textRotation="90" wrapText="1"/>
    </xf>
    <xf numFmtId="0" fontId="4" fillId="2" borderId="0" xfId="0" applyFont="1" applyFill="1" applyBorder="1" applyAlignment="1">
      <alignment horizontal="center" vertical="center" textRotation="90" wrapText="1"/>
    </xf>
    <xf numFmtId="0" fontId="4" fillId="6" borderId="5" xfId="0" applyFont="1" applyFill="1" applyBorder="1" applyAlignment="1">
      <alignment horizontal="right" vertical="top" wrapText="1"/>
    </xf>
    <xf numFmtId="0" fontId="4" fillId="2" borderId="3" xfId="0" applyFont="1" applyFill="1" applyBorder="1" applyAlignment="1">
      <alignment horizontal="right" wrapText="1"/>
    </xf>
    <xf numFmtId="0" fontId="4" fillId="0" borderId="0" xfId="0" applyFont="1" applyBorder="1" applyAlignment="1">
      <alignment horizontal="right" wrapText="1"/>
    </xf>
    <xf numFmtId="0" fontId="3" fillId="0" borderId="7" xfId="0" applyFont="1" applyBorder="1" applyAlignment="1">
      <alignment wrapText="1"/>
    </xf>
    <xf numFmtId="0" fontId="3" fillId="0" borderId="0" xfId="0" applyFont="1"/>
    <xf numFmtId="0" fontId="4" fillId="3" borderId="19" xfId="0" applyFont="1" applyFill="1" applyBorder="1" applyAlignment="1">
      <alignment horizontal="right" wrapText="1"/>
    </xf>
    <xf numFmtId="0" fontId="3" fillId="0" borderId="19" xfId="0" applyFont="1" applyBorder="1" applyAlignment="1">
      <alignment horizontal="right" wrapText="1"/>
    </xf>
    <xf numFmtId="0" fontId="3" fillId="0" borderId="19" xfId="0" applyFont="1" applyBorder="1" applyAlignment="1">
      <alignment wrapText="1"/>
    </xf>
    <xf numFmtId="3" fontId="3" fillId="0" borderId="19" xfId="0" applyNumberFormat="1" applyFont="1" applyBorder="1" applyAlignment="1">
      <alignment horizontal="right" wrapText="1"/>
    </xf>
    <xf numFmtId="10" fontId="3" fillId="0" borderId="19" xfId="0" applyNumberFormat="1" applyFont="1" applyBorder="1" applyAlignment="1">
      <alignment horizontal="right" wrapText="1"/>
    </xf>
    <xf numFmtId="164" fontId="3" fillId="0" borderId="19" xfId="0" applyNumberFormat="1" applyFont="1" applyBorder="1" applyAlignment="1">
      <alignment horizontal="right" vertical="top" wrapText="1"/>
    </xf>
    <xf numFmtId="10" fontId="3" fillId="0" borderId="19" xfId="0" applyNumberFormat="1" applyFont="1" applyBorder="1" applyAlignment="1">
      <alignment horizontal="right" vertical="top" wrapText="1"/>
    </xf>
    <xf numFmtId="0" fontId="3" fillId="0" borderId="19" xfId="0" applyFont="1" applyBorder="1" applyAlignment="1">
      <alignment horizontal="center" wrapText="1"/>
    </xf>
    <xf numFmtId="0" fontId="3" fillId="0" borderId="19" xfId="0" applyFont="1" applyBorder="1" applyAlignment="1">
      <alignment horizontal="right" vertical="top" wrapText="1"/>
    </xf>
    <xf numFmtId="0" fontId="4" fillId="0" borderId="19" xfId="0" applyFont="1" applyBorder="1" applyAlignment="1">
      <alignment wrapText="1"/>
    </xf>
    <xf numFmtId="0" fontId="4" fillId="0" borderId="19" xfId="0" applyFont="1" applyBorder="1" applyAlignment="1">
      <alignment horizontal="right" wrapText="1"/>
    </xf>
    <xf numFmtId="3" fontId="4" fillId="0" borderId="19" xfId="0" applyNumberFormat="1" applyFont="1" applyBorder="1" applyAlignment="1">
      <alignment horizontal="right" wrapText="1"/>
    </xf>
    <xf numFmtId="10" fontId="4" fillId="0" borderId="19" xfId="0" applyNumberFormat="1" applyFont="1" applyBorder="1" applyAlignment="1">
      <alignment horizontal="right" wrapText="1"/>
    </xf>
    <xf numFmtId="0" fontId="11" fillId="2" borderId="20" xfId="0" applyFont="1" applyFill="1" applyBorder="1" applyAlignment="1">
      <alignment horizontal="right" wrapText="1"/>
    </xf>
    <xf numFmtId="0" fontId="11" fillId="2" borderId="21" xfId="0" applyFont="1" applyFill="1" applyBorder="1" applyAlignment="1">
      <alignment horizontal="right" wrapText="1"/>
    </xf>
    <xf numFmtId="0" fontId="3" fillId="2" borderId="21" xfId="0" applyFont="1" applyFill="1" applyBorder="1" applyAlignment="1">
      <alignment horizontal="right" wrapText="1"/>
    </xf>
    <xf numFmtId="0" fontId="4" fillId="2" borderId="21" xfId="0" applyFont="1" applyFill="1" applyBorder="1" applyAlignment="1">
      <alignment horizontal="right" wrapText="1"/>
    </xf>
    <xf numFmtId="0" fontId="4" fillId="2" borderId="22" xfId="0" applyFont="1" applyFill="1" applyBorder="1" applyAlignment="1">
      <alignment horizontal="right" wrapText="1"/>
    </xf>
    <xf numFmtId="0" fontId="3" fillId="3" borderId="21" xfId="0" applyFont="1" applyFill="1" applyBorder="1" applyAlignment="1">
      <alignment horizontal="right" wrapText="1"/>
    </xf>
    <xf numFmtId="0" fontId="4" fillId="3" borderId="21" xfId="0" applyFont="1" applyFill="1" applyBorder="1" applyAlignment="1">
      <alignment horizontal="right" wrapText="1"/>
    </xf>
    <xf numFmtId="0" fontId="4" fillId="3" borderId="22" xfId="0" applyFont="1" applyFill="1" applyBorder="1" applyAlignment="1">
      <alignment horizontal="right" wrapText="1"/>
    </xf>
    <xf numFmtId="0" fontId="11" fillId="4" borderId="20" xfId="0" applyFont="1" applyFill="1" applyBorder="1" applyAlignment="1">
      <alignment wrapText="1"/>
    </xf>
    <xf numFmtId="0" fontId="3" fillId="4" borderId="21" xfId="0" applyFont="1" applyFill="1" applyBorder="1" applyAlignment="1">
      <alignment horizontal="right" wrapText="1"/>
    </xf>
    <xf numFmtId="0" fontId="3" fillId="4" borderId="21" xfId="0" applyFont="1" applyFill="1" applyBorder="1" applyAlignment="1">
      <alignment horizontal="right" vertical="top" wrapText="1"/>
    </xf>
    <xf numFmtId="0" fontId="4" fillId="4" borderId="21" xfId="0" applyFont="1" applyFill="1" applyBorder="1" applyAlignment="1">
      <alignment horizontal="right" vertical="top" wrapText="1"/>
    </xf>
    <xf numFmtId="0" fontId="4" fillId="4" borderId="21" xfId="0" applyFont="1" applyFill="1" applyBorder="1" applyAlignment="1">
      <alignment horizontal="right" wrapText="1"/>
    </xf>
    <xf numFmtId="0" fontId="4" fillId="4" borderId="22" xfId="0" applyFont="1" applyFill="1" applyBorder="1" applyAlignment="1">
      <alignment horizontal="right" wrapText="1"/>
    </xf>
    <xf numFmtId="0" fontId="11" fillId="6" borderId="19" xfId="0" applyFont="1" applyFill="1" applyBorder="1" applyAlignment="1">
      <alignment wrapText="1"/>
    </xf>
    <xf numFmtId="0" fontId="4" fillId="6" borderId="19" xfId="0" applyFont="1" applyFill="1" applyBorder="1" applyAlignment="1">
      <alignment horizontal="right" wrapText="1"/>
    </xf>
    <xf numFmtId="0" fontId="11" fillId="2" borderId="20" xfId="0" applyFont="1" applyFill="1" applyBorder="1" applyAlignment="1">
      <alignment wrapText="1"/>
    </xf>
    <xf numFmtId="0" fontId="3" fillId="2" borderId="22" xfId="0" applyFont="1" applyFill="1" applyBorder="1" applyAlignment="1">
      <alignment horizontal="right" wrapText="1"/>
    </xf>
    <xf numFmtId="0" fontId="12" fillId="3" borderId="20" xfId="0" applyFont="1" applyFill="1" applyBorder="1" applyAlignment="1"/>
    <xf numFmtId="0" fontId="3" fillId="3" borderId="21" xfId="0" applyFont="1" applyFill="1" applyBorder="1" applyAlignment="1">
      <alignment horizontal="right" vertical="top" wrapText="1"/>
    </xf>
    <xf numFmtId="0" fontId="3" fillId="3" borderId="22" xfId="0" applyFont="1" applyFill="1" applyBorder="1" applyAlignment="1">
      <alignment horizontal="right" wrapText="1"/>
    </xf>
    <xf numFmtId="0" fontId="3" fillId="4" borderId="22" xfId="0" applyFont="1" applyFill="1" applyBorder="1" applyAlignment="1">
      <alignment horizontal="right" wrapText="1"/>
    </xf>
    <xf numFmtId="164" fontId="4" fillId="0" borderId="19" xfId="0" applyNumberFormat="1" applyFont="1" applyBorder="1" applyAlignment="1">
      <alignment horizontal="right" wrapText="1"/>
    </xf>
    <xf numFmtId="0" fontId="0" fillId="0" borderId="23" xfId="0" applyBorder="1" applyAlignment="1"/>
    <xf numFmtId="9" fontId="4" fillId="0" borderId="19" xfId="0" applyNumberFormat="1" applyFont="1" applyBorder="1" applyAlignment="1">
      <alignment horizontal="right" wrapText="1"/>
    </xf>
    <xf numFmtId="165" fontId="3" fillId="0" borderId="5" xfId="0" applyNumberFormat="1" applyFont="1" applyBorder="1" applyAlignment="1">
      <alignment horizontal="right" wrapText="1"/>
    </xf>
    <xf numFmtId="165" fontId="4" fillId="0" borderId="5" xfId="0" applyNumberFormat="1" applyFont="1" applyBorder="1" applyAlignment="1">
      <alignment horizontal="right" wrapText="1"/>
    </xf>
    <xf numFmtId="165" fontId="3" fillId="0" borderId="7" xfId="0" applyNumberFormat="1" applyFont="1" applyBorder="1" applyAlignment="1">
      <alignment horizontal="right" wrapText="1"/>
    </xf>
    <xf numFmtId="165" fontId="4" fillId="0" borderId="7" xfId="0" applyNumberFormat="1" applyFont="1" applyBorder="1" applyAlignment="1">
      <alignment horizontal="right" wrapText="1"/>
    </xf>
    <xf numFmtId="0" fontId="15" fillId="0" borderId="0" xfId="0" applyFont="1" applyAlignment="1"/>
    <xf numFmtId="0" fontId="5" fillId="0" borderId="0" xfId="0" applyFont="1" applyAlignment="1"/>
    <xf numFmtId="0" fontId="16" fillId="0" borderId="0" xfId="0" applyFont="1"/>
    <xf numFmtId="0" fontId="17" fillId="0" borderId="0" xfId="0" applyFont="1"/>
    <xf numFmtId="0" fontId="18" fillId="0" borderId="0" xfId="0" applyFont="1" applyAlignment="1"/>
    <xf numFmtId="0" fontId="7" fillId="0" borderId="0" xfId="0" applyFont="1"/>
    <xf numFmtId="0" fontId="1" fillId="0" borderId="0" xfId="0" applyFont="1" applyAlignment="1"/>
    <xf numFmtId="0" fontId="1" fillId="0" borderId="0" xfId="0" applyFont="1"/>
    <xf numFmtId="0" fontId="19" fillId="0" borderId="0" xfId="0" applyFont="1"/>
    <xf numFmtId="0" fontId="20" fillId="0" borderId="0" xfId="0" applyFont="1"/>
    <xf numFmtId="0" fontId="21" fillId="0" borderId="0" xfId="0" applyFont="1" applyAlignment="1"/>
    <xf numFmtId="3" fontId="4" fillId="0" borderId="4" xfId="0" applyNumberFormat="1" applyFont="1" applyBorder="1" applyAlignment="1">
      <alignment horizontal="right"/>
    </xf>
    <xf numFmtId="0" fontId="3" fillId="0" borderId="4" xfId="0" applyFont="1" applyBorder="1" applyAlignment="1">
      <alignment horizontal="right" vertical="top" wrapText="1"/>
    </xf>
    <xf numFmtId="3" fontId="3" fillId="0" borderId="5" xfId="0" quotePrefix="1" applyNumberFormat="1" applyFont="1" applyBorder="1" applyAlignment="1">
      <alignment horizontal="right" wrapText="1"/>
    </xf>
    <xf numFmtId="3" fontId="3" fillId="0" borderId="7" xfId="0" applyNumberFormat="1" applyFont="1" applyBorder="1" applyAlignment="1">
      <alignment horizontal="right" wrapText="1"/>
    </xf>
    <xf numFmtId="3" fontId="3" fillId="0" borderId="4" xfId="0" applyNumberFormat="1" applyFont="1" applyBorder="1" applyAlignment="1"/>
    <xf numFmtId="3" fontId="3" fillId="0" borderId="8" xfId="0" applyNumberFormat="1" applyFont="1" applyBorder="1" applyAlignment="1">
      <alignment horizontal="right" vertical="top" wrapText="1"/>
    </xf>
    <xf numFmtId="3" fontId="3" fillId="0" borderId="4" xfId="0" applyNumberFormat="1" applyFont="1" applyBorder="1" applyAlignment="1">
      <alignment horizontal="right"/>
    </xf>
    <xf numFmtId="165" fontId="4" fillId="0" borderId="16" xfId="0" applyNumberFormat="1" applyFont="1" applyBorder="1" applyAlignment="1">
      <alignment horizontal="right" wrapText="1"/>
    </xf>
    <xf numFmtId="0" fontId="4" fillId="0" borderId="17" xfId="0" applyFont="1" applyBorder="1" applyAlignment="1">
      <alignment wrapText="1"/>
    </xf>
    <xf numFmtId="0" fontId="4" fillId="0" borderId="17" xfId="0" applyFont="1" applyBorder="1" applyAlignment="1">
      <alignment horizontal="right" wrapText="1"/>
    </xf>
    <xf numFmtId="3" fontId="4" fillId="0" borderId="17" xfId="0" applyNumberFormat="1" applyFont="1" applyBorder="1" applyAlignment="1">
      <alignment horizontal="right" wrapText="1"/>
    </xf>
    <xf numFmtId="3" fontId="4" fillId="0" borderId="16" xfId="0" applyNumberFormat="1" applyFont="1" applyBorder="1" applyAlignment="1">
      <alignment horizontal="right" vertical="top" wrapText="1"/>
    </xf>
    <xf numFmtId="0" fontId="4" fillId="2" borderId="5" xfId="0" applyFont="1" applyFill="1" applyBorder="1" applyAlignment="1">
      <alignment horizontal="center" vertical="center" textRotation="90" wrapText="1"/>
    </xf>
    <xf numFmtId="0" fontId="3" fillId="3" borderId="7" xfId="0" applyFont="1" applyFill="1" applyBorder="1" applyAlignment="1">
      <alignment horizontal="right" vertical="top" wrapText="1"/>
    </xf>
    <xf numFmtId="0" fontId="4" fillId="0" borderId="17" xfId="0" applyFont="1" applyBorder="1" applyAlignment="1">
      <alignment horizontal="right" vertical="top" wrapText="1"/>
    </xf>
    <xf numFmtId="0" fontId="4" fillId="2" borderId="7" xfId="0" applyFont="1" applyFill="1" applyBorder="1" applyAlignment="1">
      <alignment horizontal="center" vertical="center" textRotation="90" wrapText="1"/>
    </xf>
    <xf numFmtId="0" fontId="4" fillId="3" borderId="7" xfId="0" applyFont="1" applyFill="1" applyBorder="1" applyAlignment="1">
      <alignment vertical="top" wrapText="1"/>
    </xf>
    <xf numFmtId="0" fontId="12" fillId="4" borderId="7" xfId="0" applyFont="1" applyFill="1" applyBorder="1" applyAlignment="1">
      <alignment horizontal="right" vertical="top" wrapText="1"/>
    </xf>
    <xf numFmtId="10" fontId="4" fillId="0" borderId="16" xfId="0" applyNumberFormat="1" applyFont="1" applyBorder="1" applyAlignment="1">
      <alignment horizontal="right"/>
    </xf>
    <xf numFmtId="10" fontId="4" fillId="0" borderId="16" xfId="0" applyNumberFormat="1" applyFont="1" applyBorder="1" applyAlignment="1">
      <alignment horizontal="right" wrapText="1"/>
    </xf>
    <xf numFmtId="3" fontId="4" fillId="0" borderId="16" xfId="0" applyNumberFormat="1" applyFont="1" applyBorder="1" applyAlignment="1"/>
    <xf numFmtId="6" fontId="6" fillId="0" borderId="12" xfId="0" applyNumberFormat="1" applyFont="1" applyBorder="1" applyAlignment="1">
      <alignment horizontal="right" wrapText="1"/>
    </xf>
    <xf numFmtId="10" fontId="6" fillId="0" borderId="12" xfId="0" applyNumberFormat="1" applyFont="1" applyBorder="1" applyAlignment="1">
      <alignment horizontal="right" wrapText="1"/>
    </xf>
    <xf numFmtId="0" fontId="22" fillId="0" borderId="0" xfId="0" applyFont="1"/>
    <xf numFmtId="0" fontId="2" fillId="0" borderId="0" xfId="0" applyFont="1" applyAlignment="1">
      <alignment wrapText="1"/>
    </xf>
    <xf numFmtId="0" fontId="2" fillId="0" borderId="0" xfId="0" applyFont="1"/>
    <xf numFmtId="0" fontId="2" fillId="0" borderId="0" xfId="0" applyFont="1" applyAlignment="1"/>
    <xf numFmtId="0" fontId="6" fillId="2" borderId="15" xfId="0" applyFont="1" applyFill="1" applyBorder="1" applyAlignment="1">
      <alignment horizontal="center" wrapText="1"/>
    </xf>
    <xf numFmtId="0" fontId="6" fillId="2" borderId="13" xfId="0" applyFont="1" applyFill="1" applyBorder="1" applyAlignment="1">
      <alignment horizontal="center" wrapText="1"/>
    </xf>
    <xf numFmtId="0" fontId="7" fillId="2" borderId="15" xfId="0" applyFont="1" applyFill="1" applyBorder="1" applyAlignment="1">
      <alignment horizontal="center" wrapText="1"/>
    </xf>
    <xf numFmtId="0" fontId="7" fillId="2" borderId="13" xfId="0" applyFont="1" applyFill="1" applyBorder="1" applyAlignment="1">
      <alignment horizontal="center" wrapText="1"/>
    </xf>
    <xf numFmtId="0" fontId="23" fillId="0" borderId="0" xfId="0" applyFont="1" applyAlignment="1"/>
    <xf numFmtId="0" fontId="5" fillId="0" borderId="0" xfId="0" applyFont="1"/>
    <xf numFmtId="0" fontId="23" fillId="0" borderId="0" xfId="0" applyFont="1"/>
    <xf numFmtId="1" fontId="4" fillId="3" borderId="9" xfId="0" applyNumberFormat="1" applyFont="1" applyFill="1" applyBorder="1" applyAlignment="1">
      <alignment horizontal="right" wrapText="1"/>
    </xf>
    <xf numFmtId="0" fontId="6" fillId="0" borderId="15" xfId="0" applyFont="1" applyBorder="1" applyAlignment="1">
      <alignment horizontal="right" wrapText="1"/>
    </xf>
    <xf numFmtId="165" fontId="0" fillId="0" borderId="0" xfId="0" applyNumberFormat="1"/>
    <xf numFmtId="0" fontId="24" fillId="0" borderId="0" xfId="0" applyFont="1" applyFill="1" applyBorder="1" applyAlignment="1">
      <alignment vertical="top" wrapText="1"/>
    </xf>
    <xf numFmtId="0" fontId="1"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wrapText="1"/>
    </xf>
    <xf numFmtId="0" fontId="6" fillId="0" borderId="15" xfId="0" applyFont="1" applyBorder="1" applyAlignment="1">
      <alignment horizontal="right" wrapText="1"/>
    </xf>
    <xf numFmtId="0" fontId="6" fillId="0" borderId="13" xfId="0" applyFont="1" applyBorder="1" applyAlignment="1">
      <alignment horizontal="right" wrapText="1"/>
    </xf>
    <xf numFmtId="0" fontId="6" fillId="0" borderId="15" xfId="0" applyFont="1" applyBorder="1" applyAlignment="1">
      <alignment vertical="top" wrapText="1"/>
    </xf>
    <xf numFmtId="0" fontId="6" fillId="0" borderId="13" xfId="0" applyFont="1" applyBorder="1" applyAlignment="1">
      <alignment vertical="top" wrapText="1"/>
    </xf>
    <xf numFmtId="0" fontId="8" fillId="3" borderId="26" xfId="0" applyFont="1" applyFill="1" applyBorder="1" applyAlignment="1">
      <alignment vertical="top" wrapText="1"/>
    </xf>
    <xf numFmtId="0" fontId="8" fillId="3" borderId="27" xfId="0" applyFont="1" applyFill="1" applyBorder="1" applyAlignment="1">
      <alignment vertical="top" wrapText="1"/>
    </xf>
    <xf numFmtId="0" fontId="8" fillId="3" borderId="12" xfId="0" applyFont="1" applyFill="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11"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0" fontId="10" fillId="0" borderId="12" xfId="0" applyFont="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3" borderId="11" xfId="0" applyFont="1" applyFill="1" applyBorder="1" applyAlignment="1">
      <alignment vertical="top" wrapText="1"/>
    </xf>
    <xf numFmtId="0" fontId="8" fillId="3" borderId="24" xfId="0" applyFont="1" applyFill="1" applyBorder="1" applyAlignment="1">
      <alignment vertical="top" wrapText="1"/>
    </xf>
    <xf numFmtId="0" fontId="8" fillId="3" borderId="25" xfId="0" applyFont="1" applyFill="1" applyBorder="1" applyAlignment="1">
      <alignment vertical="top" wrapText="1"/>
    </xf>
    <xf numFmtId="0" fontId="8" fillId="3" borderId="11" xfId="0" applyFont="1" applyFill="1" applyBorder="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11" xfId="0" applyFont="1" applyBorder="1" applyAlignment="1">
      <alignment vertical="top" wrapText="1"/>
    </xf>
    <xf numFmtId="3" fontId="6" fillId="0" borderId="15" xfId="0" applyNumberFormat="1" applyFont="1" applyBorder="1" applyAlignment="1">
      <alignment horizontal="right" wrapText="1"/>
    </xf>
    <xf numFmtId="3" fontId="6" fillId="0" borderId="13" xfId="0" applyNumberFormat="1" applyFont="1" applyBorder="1" applyAlignment="1">
      <alignment horizontal="right" wrapText="1"/>
    </xf>
    <xf numFmtId="0" fontId="14" fillId="0" borderId="13" xfId="0" applyFont="1" applyBorder="1" applyAlignment="1">
      <alignment horizontal="right" wrapText="1"/>
    </xf>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7"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3" borderId="10" xfId="0" applyFont="1" applyFill="1" applyBorder="1" applyAlignment="1">
      <alignment wrapText="1"/>
    </xf>
    <xf numFmtId="0" fontId="5" fillId="3" borderId="1" xfId="0" applyFont="1" applyFill="1" applyBorder="1" applyAlignment="1">
      <alignment wrapText="1"/>
    </xf>
    <xf numFmtId="0" fontId="11" fillId="4" borderId="10" xfId="0" applyFont="1" applyFill="1" applyBorder="1" applyAlignment="1">
      <alignment wrapText="1"/>
    </xf>
    <xf numFmtId="0" fontId="11" fillId="4" borderId="1" xfId="0" applyFont="1" applyFill="1" applyBorder="1" applyAlignment="1">
      <alignment wrapText="1"/>
    </xf>
    <xf numFmtId="0" fontId="11" fillId="4" borderId="1" xfId="0" applyFont="1" applyFill="1" applyBorder="1" applyAlignment="1"/>
    <xf numFmtId="0" fontId="4" fillId="2" borderId="19" xfId="0" applyFont="1" applyFill="1" applyBorder="1" applyAlignment="1">
      <alignment horizontal="center" vertical="center" textRotation="90" wrapText="1"/>
    </xf>
    <xf numFmtId="0" fontId="0" fillId="0" borderId="19" xfId="0" applyBorder="1" applyAlignment="1">
      <alignment wrapText="1"/>
    </xf>
    <xf numFmtId="0" fontId="5" fillId="3" borderId="20" xfId="0" applyFont="1" applyFill="1" applyBorder="1" applyAlignment="1">
      <alignment wrapText="1"/>
    </xf>
    <xf numFmtId="0" fontId="5" fillId="3" borderId="21" xfId="0" applyFont="1" applyFill="1" applyBorder="1" applyAlignment="1">
      <alignment wrapText="1"/>
    </xf>
    <xf numFmtId="0" fontId="11" fillId="4" borderId="20" xfId="0" applyFont="1" applyFill="1" applyBorder="1" applyAlignment="1">
      <alignment wrapText="1"/>
    </xf>
    <xf numFmtId="0" fontId="11" fillId="4" borderId="2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0861752051672"/>
          <c:y val="0.16506385833284487"/>
          <c:w val="0.56817540222513097"/>
          <c:h val="0.80221306083637811"/>
        </c:manualLayout>
      </c:layout>
      <c:pieChart>
        <c:varyColors val="1"/>
        <c:ser>
          <c:idx val="0"/>
          <c:order val="0"/>
          <c:spPr>
            <a:ln>
              <a:noFill/>
            </a:ln>
          </c:spPr>
          <c:dLbls>
            <c:dLbl>
              <c:idx val="0"/>
              <c:layout>
                <c:manualLayout>
                  <c:x val="-0.19293899728510261"/>
                  <c:y val="-1.5830874738672555E-2"/>
                </c:manualLayout>
              </c:layout>
              <c:dLblPos val="bestFit"/>
              <c:showLegendKey val="0"/>
              <c:showVal val="1"/>
              <c:showCatName val="1"/>
              <c:showSerName val="0"/>
              <c:showPercent val="0"/>
              <c:showBubbleSize val="0"/>
              <c:separator> </c:separator>
            </c:dLbl>
            <c:dLbl>
              <c:idx val="8"/>
              <c:layout>
                <c:manualLayout>
                  <c:x val="3.6792358137662309E-2"/>
                  <c:y val="-4.2778895814201889E-3"/>
                </c:manualLayout>
              </c:layout>
              <c:dLblPos val="bestFit"/>
              <c:showLegendKey val="0"/>
              <c:showVal val="1"/>
              <c:showCatName val="1"/>
              <c:showSerName val="0"/>
              <c:showPercent val="0"/>
              <c:showBubbleSize val="0"/>
              <c:separator> </c:separator>
            </c:dLbl>
            <c:txPr>
              <a:bodyPr/>
              <a:lstStyle/>
              <a:p>
                <a:pPr>
                  <a:defRPr sz="1200">
                    <a:latin typeface="Arial" pitchFamily="34" charset="0"/>
                    <a:cs typeface="Arial" pitchFamily="34" charset="0"/>
                  </a:defRPr>
                </a:pPr>
                <a:endParaRPr lang="en-US"/>
              </a:p>
            </c:txPr>
            <c:dLblPos val="bestFit"/>
            <c:showLegendKey val="0"/>
            <c:showVal val="1"/>
            <c:showCatName val="1"/>
            <c:showSerName val="0"/>
            <c:showPercent val="0"/>
            <c:showBubbleSize val="0"/>
            <c:separator> </c:separator>
            <c:showLeaderLines val="1"/>
          </c:dLbls>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Holdings!$Q$4:$Q$13</c:f>
              <c:numCache>
                <c:formatCode>#,##0</c:formatCode>
                <c:ptCount val="10"/>
                <c:pt idx="0">
                  <c:v>382166</c:v>
                </c:pt>
                <c:pt idx="1">
                  <c:v>94003</c:v>
                </c:pt>
                <c:pt idx="2">
                  <c:v>72640</c:v>
                </c:pt>
                <c:pt idx="3">
                  <c:v>47887</c:v>
                </c:pt>
                <c:pt idx="4">
                  <c:v>75792</c:v>
                </c:pt>
                <c:pt idx="5">
                  <c:v>14865</c:v>
                </c:pt>
                <c:pt idx="6">
                  <c:v>19700</c:v>
                </c:pt>
                <c:pt idx="7">
                  <c:v>5411</c:v>
                </c:pt>
                <c:pt idx="8">
                  <c:v>0</c:v>
                </c:pt>
                <c:pt idx="9">
                  <c:v>100327</c:v>
                </c:pt>
              </c:numCache>
            </c:numRef>
          </c:val>
        </c:ser>
        <c:dLbls>
          <c:showLegendKey val="0"/>
          <c:showVal val="0"/>
          <c:showCatName val="0"/>
          <c:showSerName val="0"/>
          <c:showPercent val="0"/>
          <c:showBubbleSize val="0"/>
          <c:showLeaderLines val="1"/>
        </c:dLbls>
        <c:firstSliceAng val="0"/>
      </c:pieChart>
      <c:spPr>
        <a:ln>
          <a:noFill/>
        </a:ln>
      </c:spPr>
    </c:plotArea>
    <c:legend>
      <c:legendPos val="r"/>
      <c:layout>
        <c:manualLayout>
          <c:xMode val="edge"/>
          <c:yMode val="edge"/>
          <c:x val="0.81621303364782649"/>
          <c:y val="0.26568207471475397"/>
          <c:w val="0.13457783659173914"/>
          <c:h val="0.62753049651177017"/>
        </c:manualLayout>
      </c:layout>
      <c:overlay val="0"/>
      <c:spPr>
        <a:ln>
          <a:no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7062047542111E-2"/>
          <c:y val="0.11352449716624531"/>
          <c:w val="0.82391562261370432"/>
          <c:h val="0.72697986362734668"/>
        </c:manualLayout>
      </c:layout>
      <c:barChart>
        <c:barDir val="col"/>
        <c:grouping val="clustered"/>
        <c:varyColors val="0"/>
        <c:ser>
          <c:idx val="0"/>
          <c:order val="0"/>
          <c:tx>
            <c:strRef>
              <c:f>Holdings!$A$4</c:f>
              <c:strCache>
                <c:ptCount val="1"/>
                <c:pt idx="0">
                  <c:v>National</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Holdings!$B$4:$Q$4</c:f>
              <c:numCache>
                <c:formatCode>#,##0</c:formatCode>
                <c:ptCount val="16"/>
                <c:pt idx="0">
                  <c:v>197363</c:v>
                </c:pt>
                <c:pt idx="1">
                  <c:v>217278</c:v>
                </c:pt>
                <c:pt idx="2">
                  <c:v>238254</c:v>
                </c:pt>
                <c:pt idx="3">
                  <c:v>249308</c:v>
                </c:pt>
                <c:pt idx="4">
                  <c:v>255895</c:v>
                </c:pt>
                <c:pt idx="5">
                  <c:v>292399</c:v>
                </c:pt>
                <c:pt idx="6">
                  <c:v>366193</c:v>
                </c:pt>
                <c:pt idx="7">
                  <c:v>264576</c:v>
                </c:pt>
                <c:pt idx="8">
                  <c:v>270399</c:v>
                </c:pt>
                <c:pt idx="9">
                  <c:v>276233</c:v>
                </c:pt>
                <c:pt idx="10">
                  <c:v>297249</c:v>
                </c:pt>
                <c:pt idx="11">
                  <c:v>300350</c:v>
                </c:pt>
                <c:pt idx="12">
                  <c:v>306865</c:v>
                </c:pt>
                <c:pt idx="13">
                  <c:v>367631</c:v>
                </c:pt>
                <c:pt idx="14">
                  <c:v>386713</c:v>
                </c:pt>
                <c:pt idx="15">
                  <c:v>382166</c:v>
                </c:pt>
              </c:numCache>
            </c:numRef>
          </c:val>
        </c:ser>
        <c:ser>
          <c:idx val="1"/>
          <c:order val="1"/>
          <c:tx>
            <c:strRef>
              <c:f>Holdings!$A$5</c:f>
              <c:strCache>
                <c:ptCount val="1"/>
                <c:pt idx="0">
                  <c:v>VIC</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Holdings!$B$5:$Q$5</c:f>
              <c:numCache>
                <c:formatCode>#,##0</c:formatCode>
                <c:ptCount val="16"/>
                <c:pt idx="0">
                  <c:v>28233</c:v>
                </c:pt>
                <c:pt idx="1">
                  <c:v>32927</c:v>
                </c:pt>
                <c:pt idx="2">
                  <c:v>38567</c:v>
                </c:pt>
                <c:pt idx="3">
                  <c:v>40909</c:v>
                </c:pt>
                <c:pt idx="4">
                  <c:v>50448</c:v>
                </c:pt>
                <c:pt idx="5">
                  <c:v>45396</c:v>
                </c:pt>
                <c:pt idx="6">
                  <c:v>57739</c:v>
                </c:pt>
                <c:pt idx="7">
                  <c:v>82227</c:v>
                </c:pt>
                <c:pt idx="8">
                  <c:v>83547</c:v>
                </c:pt>
                <c:pt idx="9">
                  <c:v>84192</c:v>
                </c:pt>
                <c:pt idx="10">
                  <c:v>85355</c:v>
                </c:pt>
                <c:pt idx="11">
                  <c:v>86004</c:v>
                </c:pt>
                <c:pt idx="12">
                  <c:v>87365</c:v>
                </c:pt>
                <c:pt idx="13">
                  <c:v>89575</c:v>
                </c:pt>
                <c:pt idx="14">
                  <c:v>91849</c:v>
                </c:pt>
                <c:pt idx="15">
                  <c:v>94003</c:v>
                </c:pt>
              </c:numCache>
            </c:numRef>
          </c:val>
        </c:ser>
        <c:ser>
          <c:idx val="2"/>
          <c:order val="2"/>
          <c:tx>
            <c:strRef>
              <c:f>Holdings!$A$6</c:f>
              <c:strCache>
                <c:ptCount val="1"/>
                <c:pt idx="0">
                  <c:v>NSW</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Holdings!$B$6:$Q$6</c:f>
              <c:numCache>
                <c:formatCode>#,##0</c:formatCode>
                <c:ptCount val="16"/>
                <c:pt idx="0">
                  <c:v>42516</c:v>
                </c:pt>
                <c:pt idx="1">
                  <c:v>43500</c:v>
                </c:pt>
                <c:pt idx="2">
                  <c:v>43892</c:v>
                </c:pt>
                <c:pt idx="3">
                  <c:v>44455</c:v>
                </c:pt>
                <c:pt idx="4">
                  <c:v>47105</c:v>
                </c:pt>
                <c:pt idx="5">
                  <c:v>58262</c:v>
                </c:pt>
                <c:pt idx="6">
                  <c:v>49655</c:v>
                </c:pt>
                <c:pt idx="7">
                  <c:v>53081</c:v>
                </c:pt>
                <c:pt idx="8">
                  <c:v>54591</c:v>
                </c:pt>
                <c:pt idx="9">
                  <c:v>57096</c:v>
                </c:pt>
                <c:pt idx="10">
                  <c:v>57667</c:v>
                </c:pt>
                <c:pt idx="11">
                  <c:v>58516</c:v>
                </c:pt>
                <c:pt idx="12">
                  <c:v>59842</c:v>
                </c:pt>
                <c:pt idx="13">
                  <c:v>67239</c:v>
                </c:pt>
                <c:pt idx="14">
                  <c:v>69097</c:v>
                </c:pt>
                <c:pt idx="15">
                  <c:v>72640</c:v>
                </c:pt>
              </c:numCache>
            </c:numRef>
          </c:val>
        </c:ser>
        <c:ser>
          <c:idx val="3"/>
          <c:order val="3"/>
          <c:tx>
            <c:strRef>
              <c:f>Holdings!$A$7</c:f>
              <c:strCache>
                <c:ptCount val="1"/>
                <c:pt idx="0">
                  <c:v>QLD</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Holdings!$B$7:$Q$7</c:f>
              <c:numCache>
                <c:formatCode>#,##0</c:formatCode>
                <c:ptCount val="16"/>
                <c:pt idx="0">
                  <c:v>24211</c:v>
                </c:pt>
                <c:pt idx="1">
                  <c:v>24687</c:v>
                </c:pt>
                <c:pt idx="2">
                  <c:v>25647</c:v>
                </c:pt>
                <c:pt idx="3">
                  <c:v>26361</c:v>
                </c:pt>
                <c:pt idx="4">
                  <c:v>26639</c:v>
                </c:pt>
                <c:pt idx="5">
                  <c:v>34068</c:v>
                </c:pt>
                <c:pt idx="6">
                  <c:v>34556</c:v>
                </c:pt>
                <c:pt idx="7">
                  <c:v>34924</c:v>
                </c:pt>
                <c:pt idx="8">
                  <c:v>35083</c:v>
                </c:pt>
                <c:pt idx="9">
                  <c:v>35424</c:v>
                </c:pt>
                <c:pt idx="10">
                  <c:v>35909</c:v>
                </c:pt>
                <c:pt idx="11">
                  <c:v>36835</c:v>
                </c:pt>
                <c:pt idx="12">
                  <c:v>40285</c:v>
                </c:pt>
                <c:pt idx="13">
                  <c:v>44236</c:v>
                </c:pt>
                <c:pt idx="14">
                  <c:v>46241</c:v>
                </c:pt>
                <c:pt idx="15">
                  <c:v>47887</c:v>
                </c:pt>
              </c:numCache>
            </c:numRef>
          </c:val>
        </c:ser>
        <c:ser>
          <c:idx val="4"/>
          <c:order val="4"/>
          <c:tx>
            <c:strRef>
              <c:f>Holdings!$A$8</c:f>
              <c:strCache>
                <c:ptCount val="1"/>
                <c:pt idx="0">
                  <c:v>SA</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Holdings!$B$8:$Q$8</c:f>
              <c:numCache>
                <c:formatCode>#,##0</c:formatCode>
                <c:ptCount val="16"/>
                <c:pt idx="0">
                  <c:v>0</c:v>
                </c:pt>
                <c:pt idx="1">
                  <c:v>0</c:v>
                </c:pt>
                <c:pt idx="2">
                  <c:v>15430</c:v>
                </c:pt>
                <c:pt idx="3">
                  <c:v>16575</c:v>
                </c:pt>
                <c:pt idx="4">
                  <c:v>0</c:v>
                </c:pt>
                <c:pt idx="5">
                  <c:v>40000</c:v>
                </c:pt>
                <c:pt idx="6">
                  <c:v>44969</c:v>
                </c:pt>
                <c:pt idx="7">
                  <c:v>50221</c:v>
                </c:pt>
                <c:pt idx="8">
                  <c:v>51650</c:v>
                </c:pt>
                <c:pt idx="9">
                  <c:v>53866</c:v>
                </c:pt>
                <c:pt idx="10">
                  <c:v>64415</c:v>
                </c:pt>
                <c:pt idx="11">
                  <c:v>66255</c:v>
                </c:pt>
                <c:pt idx="12">
                  <c:v>67832</c:v>
                </c:pt>
                <c:pt idx="13">
                  <c:v>74103</c:v>
                </c:pt>
                <c:pt idx="14">
                  <c:v>74994</c:v>
                </c:pt>
                <c:pt idx="15">
                  <c:v>75792</c:v>
                </c:pt>
              </c:numCache>
            </c:numRef>
          </c:val>
        </c:ser>
        <c:ser>
          <c:idx val="5"/>
          <c:order val="5"/>
          <c:tx>
            <c:strRef>
              <c:f>Holdings!$A$9</c:f>
              <c:strCache>
                <c:ptCount val="1"/>
                <c:pt idx="0">
                  <c:v>WA</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Holdings!$B$9:$Q$9</c:f>
              <c:numCache>
                <c:formatCode>#,##0</c:formatCode>
                <c:ptCount val="16"/>
                <c:pt idx="0">
                  <c:v>9279</c:v>
                </c:pt>
                <c:pt idx="1">
                  <c:v>8335</c:v>
                </c:pt>
                <c:pt idx="2">
                  <c:v>8740</c:v>
                </c:pt>
                <c:pt idx="3">
                  <c:v>9033</c:v>
                </c:pt>
                <c:pt idx="4">
                  <c:v>9313</c:v>
                </c:pt>
                <c:pt idx="5">
                  <c:v>9831</c:v>
                </c:pt>
                <c:pt idx="6">
                  <c:v>10235</c:v>
                </c:pt>
                <c:pt idx="7">
                  <c:v>14674</c:v>
                </c:pt>
                <c:pt idx="8">
                  <c:v>14855</c:v>
                </c:pt>
                <c:pt idx="9">
                  <c:v>14855</c:v>
                </c:pt>
                <c:pt idx="10">
                  <c:v>14857</c:v>
                </c:pt>
                <c:pt idx="11">
                  <c:v>14859</c:v>
                </c:pt>
                <c:pt idx="12">
                  <c:v>14859</c:v>
                </c:pt>
                <c:pt idx="13">
                  <c:v>14859</c:v>
                </c:pt>
                <c:pt idx="14">
                  <c:v>14864</c:v>
                </c:pt>
                <c:pt idx="15">
                  <c:v>14865</c:v>
                </c:pt>
              </c:numCache>
            </c:numRef>
          </c:val>
        </c:ser>
        <c:ser>
          <c:idx val="6"/>
          <c:order val="6"/>
          <c:tx>
            <c:strRef>
              <c:f>Holdings!$A$10</c:f>
              <c:strCache>
                <c:ptCount val="1"/>
                <c:pt idx="0">
                  <c:v>TAS</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Holdings!$B$10:$Q$10</c:f>
              <c:numCache>
                <c:formatCode>#,##0</c:formatCode>
                <c:ptCount val="16"/>
                <c:pt idx="0">
                  <c:v>0</c:v>
                </c:pt>
                <c:pt idx="1">
                  <c:v>15700</c:v>
                </c:pt>
                <c:pt idx="2">
                  <c:v>16143</c:v>
                </c:pt>
                <c:pt idx="3">
                  <c:v>16460</c:v>
                </c:pt>
                <c:pt idx="4">
                  <c:v>16990</c:v>
                </c:pt>
                <c:pt idx="5">
                  <c:v>15698</c:v>
                </c:pt>
                <c:pt idx="6">
                  <c:v>16002</c:v>
                </c:pt>
                <c:pt idx="7">
                  <c:v>16706</c:v>
                </c:pt>
                <c:pt idx="8">
                  <c:v>16784</c:v>
                </c:pt>
                <c:pt idx="9">
                  <c:v>17359</c:v>
                </c:pt>
                <c:pt idx="10">
                  <c:v>17449</c:v>
                </c:pt>
                <c:pt idx="11">
                  <c:v>17487</c:v>
                </c:pt>
                <c:pt idx="12">
                  <c:v>17850</c:v>
                </c:pt>
                <c:pt idx="13">
                  <c:v>17885</c:v>
                </c:pt>
                <c:pt idx="14">
                  <c:v>17885</c:v>
                </c:pt>
                <c:pt idx="15">
                  <c:v>19700</c:v>
                </c:pt>
              </c:numCache>
            </c:numRef>
          </c:val>
        </c:ser>
        <c:ser>
          <c:idx val="7"/>
          <c:order val="7"/>
          <c:tx>
            <c:strRef>
              <c:f>Holdings!$A$11</c:f>
              <c:strCache>
                <c:ptCount val="1"/>
                <c:pt idx="0">
                  <c:v>NT</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Holdings!$B$11:$Q$11</c:f>
              <c:numCache>
                <c:formatCode>#,##0</c:formatCode>
                <c:ptCount val="16"/>
                <c:pt idx="0">
                  <c:v>3228</c:v>
                </c:pt>
                <c:pt idx="1">
                  <c:v>3244</c:v>
                </c:pt>
                <c:pt idx="2">
                  <c:v>3244</c:v>
                </c:pt>
                <c:pt idx="3">
                  <c:v>3326</c:v>
                </c:pt>
                <c:pt idx="4">
                  <c:v>3326</c:v>
                </c:pt>
                <c:pt idx="5">
                  <c:v>3326</c:v>
                </c:pt>
                <c:pt idx="6">
                  <c:v>3874</c:v>
                </c:pt>
                <c:pt idx="7">
                  <c:v>4306</c:v>
                </c:pt>
                <c:pt idx="8">
                  <c:v>4443</c:v>
                </c:pt>
                <c:pt idx="9">
                  <c:v>4529</c:v>
                </c:pt>
                <c:pt idx="10">
                  <c:v>4974</c:v>
                </c:pt>
                <c:pt idx="11">
                  <c:v>5116</c:v>
                </c:pt>
                <c:pt idx="12" formatCode="General">
                  <c:v>5179</c:v>
                </c:pt>
                <c:pt idx="13">
                  <c:v>5397</c:v>
                </c:pt>
                <c:pt idx="14">
                  <c:v>5404</c:v>
                </c:pt>
                <c:pt idx="15">
                  <c:v>5411</c:v>
                </c:pt>
              </c:numCache>
            </c:numRef>
          </c:val>
        </c:ser>
        <c:ser>
          <c:idx val="8"/>
          <c:order val="8"/>
          <c:tx>
            <c:strRef>
              <c:f>Holdings!$A$12</c:f>
              <c:strCache>
                <c:ptCount val="1"/>
                <c:pt idx="0">
                  <c:v>ACT</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Holdings!$B$12:$Q$12</c:f>
              <c:numCache>
                <c:formatCode>#,##0</c:formatCode>
                <c:ptCount val="16"/>
                <c:pt idx="8">
                  <c:v>5100</c:v>
                </c:pt>
                <c:pt idx="9">
                  <c:v>5100</c:v>
                </c:pt>
                <c:pt idx="10">
                  <c:v>3897</c:v>
                </c:pt>
                <c:pt idx="11">
                  <c:v>3369</c:v>
                </c:pt>
                <c:pt idx="12">
                  <c:v>11783</c:v>
                </c:pt>
                <c:pt idx="13">
                  <c:v>13556</c:v>
                </c:pt>
                <c:pt idx="14">
                  <c:v>13785</c:v>
                </c:pt>
                <c:pt idx="15">
                  <c:v>0</c:v>
                </c:pt>
              </c:numCache>
            </c:numRef>
          </c:val>
        </c:ser>
        <c:ser>
          <c:idx val="9"/>
          <c:order val="9"/>
          <c:tx>
            <c:strRef>
              <c:f>Holdings!$A$13</c:f>
              <c:strCache>
                <c:ptCount val="1"/>
                <c:pt idx="0">
                  <c:v>NZ</c:v>
                </c:pt>
              </c:strCache>
            </c:strRef>
          </c:tx>
          <c:spPr>
            <a:ln>
              <a:noFill/>
            </a:ln>
          </c:spPr>
          <c:invertIfNegative val="0"/>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Holdings!$B$13:$P$13</c:f>
              <c:numCache>
                <c:formatCode>#,##0</c:formatCode>
                <c:ptCount val="15"/>
                <c:pt idx="0">
                  <c:v>66624</c:v>
                </c:pt>
                <c:pt idx="1">
                  <c:v>64110</c:v>
                </c:pt>
                <c:pt idx="2">
                  <c:v>69369</c:v>
                </c:pt>
                <c:pt idx="3">
                  <c:v>70232</c:v>
                </c:pt>
                <c:pt idx="4">
                  <c:v>73173</c:v>
                </c:pt>
                <c:pt idx="5">
                  <c:v>0</c:v>
                </c:pt>
                <c:pt idx="6">
                  <c:v>77500</c:v>
                </c:pt>
                <c:pt idx="7">
                  <c:v>79068</c:v>
                </c:pt>
                <c:pt idx="8">
                  <c:v>82214</c:v>
                </c:pt>
                <c:pt idx="9">
                  <c:v>83864</c:v>
                </c:pt>
                <c:pt idx="10">
                  <c:v>85481</c:v>
                </c:pt>
                <c:pt idx="11">
                  <c:v>86819</c:v>
                </c:pt>
                <c:pt idx="12">
                  <c:v>89628</c:v>
                </c:pt>
                <c:pt idx="13">
                  <c:v>96215</c:v>
                </c:pt>
                <c:pt idx="14">
                  <c:v>97922</c:v>
                </c:pt>
              </c:numCache>
            </c:numRef>
          </c:val>
        </c:ser>
        <c:dLbls>
          <c:showLegendKey val="0"/>
          <c:showVal val="0"/>
          <c:showCatName val="0"/>
          <c:showSerName val="0"/>
          <c:showPercent val="0"/>
          <c:showBubbleSize val="0"/>
        </c:dLbls>
        <c:gapWidth val="150"/>
        <c:axId val="97750016"/>
        <c:axId val="97751808"/>
      </c:barChart>
      <c:catAx>
        <c:axId val="97750016"/>
        <c:scaling>
          <c:orientation val="minMax"/>
        </c:scaling>
        <c:delete val="0"/>
        <c:axPos val="b"/>
        <c:majorTickMark val="out"/>
        <c:minorTickMark val="none"/>
        <c:tickLblPos val="nextTo"/>
        <c:txPr>
          <a:bodyPr rot="-1800000"/>
          <a:lstStyle/>
          <a:p>
            <a:pPr>
              <a:defRPr baseline="0">
                <a:latin typeface="Arial" pitchFamily="34" charset="0"/>
              </a:defRPr>
            </a:pPr>
            <a:endParaRPr lang="en-US"/>
          </a:p>
        </c:txPr>
        <c:crossAx val="97751808"/>
        <c:crosses val="autoZero"/>
        <c:auto val="1"/>
        <c:lblAlgn val="ctr"/>
        <c:lblOffset val="100"/>
        <c:noMultiLvlLbl val="0"/>
      </c:catAx>
      <c:valAx>
        <c:axId val="97751808"/>
        <c:scaling>
          <c:orientation val="minMax"/>
          <c:max val="400000"/>
        </c:scaling>
        <c:delete val="0"/>
        <c:axPos val="l"/>
        <c:majorGridlines/>
        <c:numFmt formatCode="#,##0" sourceLinked="1"/>
        <c:majorTickMark val="out"/>
        <c:minorTickMark val="none"/>
        <c:tickLblPos val="nextTo"/>
        <c:txPr>
          <a:bodyPr/>
          <a:lstStyle/>
          <a:p>
            <a:pPr>
              <a:defRPr baseline="0">
                <a:latin typeface="Arial" pitchFamily="34" charset="0"/>
              </a:defRPr>
            </a:pPr>
            <a:endParaRPr lang="en-US"/>
          </a:p>
        </c:txPr>
        <c:crossAx val="97750016"/>
        <c:crosses val="autoZero"/>
        <c:crossBetween val="between"/>
      </c:valAx>
      <c:spPr>
        <a:solidFill>
          <a:schemeClr val="bg2"/>
        </a:solidFill>
        <a:ln>
          <a:solidFill>
            <a:schemeClr val="tx1"/>
          </a:solidFill>
        </a:ln>
      </c:spPr>
    </c:plotArea>
    <c:legend>
      <c:legendPos val="r"/>
      <c:overlay val="0"/>
      <c:spPr>
        <a:ln>
          <a:no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2217030472355E-2"/>
          <c:y val="0.11352449716624531"/>
          <c:w val="0.83808631360783969"/>
          <c:h val="0.81555785491479105"/>
        </c:manualLayout>
      </c:layout>
      <c:barChart>
        <c:barDir val="col"/>
        <c:grouping val="clustered"/>
        <c:varyColors val="0"/>
        <c:ser>
          <c:idx val="0"/>
          <c:order val="0"/>
          <c:tx>
            <c:strRef>
              <c:f>Holdings!$B$3</c:f>
              <c:strCache>
                <c:ptCount val="1"/>
                <c:pt idx="0">
                  <c:v>1996-97</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Holdings!$B$4:$B$13</c:f>
              <c:numCache>
                <c:formatCode>#,##0</c:formatCode>
                <c:ptCount val="10"/>
                <c:pt idx="0">
                  <c:v>197363</c:v>
                </c:pt>
                <c:pt idx="1">
                  <c:v>28233</c:v>
                </c:pt>
                <c:pt idx="2">
                  <c:v>42516</c:v>
                </c:pt>
                <c:pt idx="3">
                  <c:v>24211</c:v>
                </c:pt>
                <c:pt idx="4">
                  <c:v>0</c:v>
                </c:pt>
                <c:pt idx="5">
                  <c:v>9279</c:v>
                </c:pt>
                <c:pt idx="6">
                  <c:v>0</c:v>
                </c:pt>
                <c:pt idx="7">
                  <c:v>3228</c:v>
                </c:pt>
                <c:pt idx="9">
                  <c:v>66624</c:v>
                </c:pt>
              </c:numCache>
            </c:numRef>
          </c:val>
        </c:ser>
        <c:ser>
          <c:idx val="1"/>
          <c:order val="1"/>
          <c:tx>
            <c:strRef>
              <c:f>Holdings!$C$3</c:f>
              <c:strCache>
                <c:ptCount val="1"/>
                <c:pt idx="0">
                  <c:v>1997-98</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Holdings!$C$4:$C$13</c:f>
              <c:numCache>
                <c:formatCode>#,##0</c:formatCode>
                <c:ptCount val="10"/>
                <c:pt idx="0">
                  <c:v>217278</c:v>
                </c:pt>
                <c:pt idx="1">
                  <c:v>32927</c:v>
                </c:pt>
                <c:pt idx="2">
                  <c:v>43500</c:v>
                </c:pt>
                <c:pt idx="3">
                  <c:v>24687</c:v>
                </c:pt>
                <c:pt idx="4">
                  <c:v>0</c:v>
                </c:pt>
                <c:pt idx="5">
                  <c:v>8335</c:v>
                </c:pt>
                <c:pt idx="6">
                  <c:v>15700</c:v>
                </c:pt>
                <c:pt idx="7">
                  <c:v>3244</c:v>
                </c:pt>
                <c:pt idx="9">
                  <c:v>64110</c:v>
                </c:pt>
              </c:numCache>
            </c:numRef>
          </c:val>
        </c:ser>
        <c:ser>
          <c:idx val="2"/>
          <c:order val="2"/>
          <c:tx>
            <c:strRef>
              <c:f>Holdings!$D$3</c:f>
              <c:strCache>
                <c:ptCount val="1"/>
                <c:pt idx="0">
                  <c:v>1998-99</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Holdings!$D$4:$D$13</c:f>
              <c:numCache>
                <c:formatCode>#,##0</c:formatCode>
                <c:ptCount val="10"/>
                <c:pt idx="0">
                  <c:v>238254</c:v>
                </c:pt>
                <c:pt idx="1">
                  <c:v>38567</c:v>
                </c:pt>
                <c:pt idx="2">
                  <c:v>43892</c:v>
                </c:pt>
                <c:pt idx="3">
                  <c:v>25647</c:v>
                </c:pt>
                <c:pt idx="4">
                  <c:v>15430</c:v>
                </c:pt>
                <c:pt idx="5">
                  <c:v>8740</c:v>
                </c:pt>
                <c:pt idx="6">
                  <c:v>16143</c:v>
                </c:pt>
                <c:pt idx="7">
                  <c:v>3244</c:v>
                </c:pt>
                <c:pt idx="9">
                  <c:v>69369</c:v>
                </c:pt>
              </c:numCache>
            </c:numRef>
          </c:val>
        </c:ser>
        <c:ser>
          <c:idx val="3"/>
          <c:order val="3"/>
          <c:tx>
            <c:strRef>
              <c:f>Holdings!$E$3</c:f>
              <c:strCache>
                <c:ptCount val="1"/>
                <c:pt idx="0">
                  <c:v>1999-00</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Holdings!$E$4:$E$13</c:f>
              <c:numCache>
                <c:formatCode>#,##0</c:formatCode>
                <c:ptCount val="10"/>
                <c:pt idx="0">
                  <c:v>249308</c:v>
                </c:pt>
                <c:pt idx="1">
                  <c:v>40909</c:v>
                </c:pt>
                <c:pt idx="2">
                  <c:v>44455</c:v>
                </c:pt>
                <c:pt idx="3">
                  <c:v>26361</c:v>
                </c:pt>
                <c:pt idx="4">
                  <c:v>16575</c:v>
                </c:pt>
                <c:pt idx="5">
                  <c:v>9033</c:v>
                </c:pt>
                <c:pt idx="6">
                  <c:v>16460</c:v>
                </c:pt>
                <c:pt idx="7">
                  <c:v>3326</c:v>
                </c:pt>
                <c:pt idx="9">
                  <c:v>70232</c:v>
                </c:pt>
              </c:numCache>
            </c:numRef>
          </c:val>
        </c:ser>
        <c:ser>
          <c:idx val="4"/>
          <c:order val="4"/>
          <c:tx>
            <c:strRef>
              <c:f>Holdings!$F$3</c:f>
              <c:strCache>
                <c:ptCount val="1"/>
                <c:pt idx="0">
                  <c:v>2000-01</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Holdings!$F$4:$F$13</c:f>
              <c:numCache>
                <c:formatCode>#,##0</c:formatCode>
                <c:ptCount val="10"/>
                <c:pt idx="0">
                  <c:v>255895</c:v>
                </c:pt>
                <c:pt idx="1">
                  <c:v>50448</c:v>
                </c:pt>
                <c:pt idx="2">
                  <c:v>47105</c:v>
                </c:pt>
                <c:pt idx="3">
                  <c:v>26639</c:v>
                </c:pt>
                <c:pt idx="4">
                  <c:v>0</c:v>
                </c:pt>
                <c:pt idx="5">
                  <c:v>9313</c:v>
                </c:pt>
                <c:pt idx="6">
                  <c:v>16990</c:v>
                </c:pt>
                <c:pt idx="7">
                  <c:v>3326</c:v>
                </c:pt>
                <c:pt idx="9">
                  <c:v>73173</c:v>
                </c:pt>
              </c:numCache>
            </c:numRef>
          </c:val>
        </c:ser>
        <c:ser>
          <c:idx val="5"/>
          <c:order val="5"/>
          <c:tx>
            <c:strRef>
              <c:f>Holdings!$G$3</c:f>
              <c:strCache>
                <c:ptCount val="1"/>
                <c:pt idx="0">
                  <c:v>2001-02</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Holdings!$G$4:$G$13</c:f>
              <c:numCache>
                <c:formatCode>#,##0</c:formatCode>
                <c:ptCount val="10"/>
                <c:pt idx="0">
                  <c:v>292399</c:v>
                </c:pt>
                <c:pt idx="1">
                  <c:v>45396</c:v>
                </c:pt>
                <c:pt idx="2">
                  <c:v>58262</c:v>
                </c:pt>
                <c:pt idx="3">
                  <c:v>34068</c:v>
                </c:pt>
                <c:pt idx="4">
                  <c:v>40000</c:v>
                </c:pt>
                <c:pt idx="5">
                  <c:v>9831</c:v>
                </c:pt>
                <c:pt idx="6">
                  <c:v>15698</c:v>
                </c:pt>
                <c:pt idx="7">
                  <c:v>3326</c:v>
                </c:pt>
                <c:pt idx="9">
                  <c:v>0</c:v>
                </c:pt>
              </c:numCache>
            </c:numRef>
          </c:val>
        </c:ser>
        <c:ser>
          <c:idx val="6"/>
          <c:order val="6"/>
          <c:tx>
            <c:strRef>
              <c:f>Holdings!$H$3</c:f>
              <c:strCache>
                <c:ptCount val="1"/>
                <c:pt idx="0">
                  <c:v>2002-03</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Holdings!$H$4:$H$13</c:f>
              <c:numCache>
                <c:formatCode>#,##0</c:formatCode>
                <c:ptCount val="10"/>
                <c:pt idx="0">
                  <c:v>366193</c:v>
                </c:pt>
                <c:pt idx="1">
                  <c:v>57739</c:v>
                </c:pt>
                <c:pt idx="2">
                  <c:v>49655</c:v>
                </c:pt>
                <c:pt idx="3">
                  <c:v>34556</c:v>
                </c:pt>
                <c:pt idx="4">
                  <c:v>44969</c:v>
                </c:pt>
                <c:pt idx="5">
                  <c:v>10235</c:v>
                </c:pt>
                <c:pt idx="6">
                  <c:v>16002</c:v>
                </c:pt>
                <c:pt idx="7">
                  <c:v>3874</c:v>
                </c:pt>
                <c:pt idx="9">
                  <c:v>77500</c:v>
                </c:pt>
              </c:numCache>
            </c:numRef>
          </c:val>
        </c:ser>
        <c:ser>
          <c:idx val="7"/>
          <c:order val="7"/>
          <c:tx>
            <c:strRef>
              <c:f>Holdings!$I$3</c:f>
              <c:strCache>
                <c:ptCount val="1"/>
                <c:pt idx="0">
                  <c:v>2003-04</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Holdings!$I$4:$I$13</c:f>
              <c:numCache>
                <c:formatCode>#,##0</c:formatCode>
                <c:ptCount val="10"/>
                <c:pt idx="0">
                  <c:v>264576</c:v>
                </c:pt>
                <c:pt idx="1">
                  <c:v>82227</c:v>
                </c:pt>
                <c:pt idx="2">
                  <c:v>53081</c:v>
                </c:pt>
                <c:pt idx="3">
                  <c:v>34924</c:v>
                </c:pt>
                <c:pt idx="4">
                  <c:v>50221</c:v>
                </c:pt>
                <c:pt idx="5">
                  <c:v>14674</c:v>
                </c:pt>
                <c:pt idx="6">
                  <c:v>16706</c:v>
                </c:pt>
                <c:pt idx="7">
                  <c:v>4306</c:v>
                </c:pt>
                <c:pt idx="9">
                  <c:v>79068</c:v>
                </c:pt>
              </c:numCache>
            </c:numRef>
          </c:val>
        </c:ser>
        <c:ser>
          <c:idx val="8"/>
          <c:order val="8"/>
          <c:tx>
            <c:strRef>
              <c:f>Holdings!$J$3</c:f>
              <c:strCache>
                <c:ptCount val="1"/>
                <c:pt idx="0">
                  <c:v>2004-05</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Holdings!$J$4:$J$13</c:f>
              <c:numCache>
                <c:formatCode>#,##0</c:formatCode>
                <c:ptCount val="10"/>
                <c:pt idx="0">
                  <c:v>270399</c:v>
                </c:pt>
                <c:pt idx="1">
                  <c:v>83547</c:v>
                </c:pt>
                <c:pt idx="2">
                  <c:v>54591</c:v>
                </c:pt>
                <c:pt idx="3">
                  <c:v>35083</c:v>
                </c:pt>
                <c:pt idx="4">
                  <c:v>51650</c:v>
                </c:pt>
                <c:pt idx="5">
                  <c:v>14855</c:v>
                </c:pt>
                <c:pt idx="6">
                  <c:v>16784</c:v>
                </c:pt>
                <c:pt idx="7">
                  <c:v>4443</c:v>
                </c:pt>
                <c:pt idx="8">
                  <c:v>5100</c:v>
                </c:pt>
                <c:pt idx="9">
                  <c:v>82214</c:v>
                </c:pt>
              </c:numCache>
            </c:numRef>
          </c:val>
        </c:ser>
        <c:ser>
          <c:idx val="9"/>
          <c:order val="9"/>
          <c:tx>
            <c:strRef>
              <c:f>Holdings!$K$3</c:f>
              <c:strCache>
                <c:ptCount val="1"/>
                <c:pt idx="0">
                  <c:v>2005-06</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Holdings!$K$4:$K$13</c:f>
              <c:numCache>
                <c:formatCode>#,##0</c:formatCode>
                <c:ptCount val="10"/>
                <c:pt idx="0">
                  <c:v>276233</c:v>
                </c:pt>
                <c:pt idx="1">
                  <c:v>84192</c:v>
                </c:pt>
                <c:pt idx="2">
                  <c:v>57096</c:v>
                </c:pt>
                <c:pt idx="3">
                  <c:v>35424</c:v>
                </c:pt>
                <c:pt idx="4">
                  <c:v>53866</c:v>
                </c:pt>
                <c:pt idx="5">
                  <c:v>14855</c:v>
                </c:pt>
                <c:pt idx="6">
                  <c:v>17359</c:v>
                </c:pt>
                <c:pt idx="7">
                  <c:v>4529</c:v>
                </c:pt>
                <c:pt idx="8">
                  <c:v>5100</c:v>
                </c:pt>
                <c:pt idx="9">
                  <c:v>83864</c:v>
                </c:pt>
              </c:numCache>
            </c:numRef>
          </c:val>
        </c:ser>
        <c:ser>
          <c:idx val="10"/>
          <c:order val="10"/>
          <c:tx>
            <c:strRef>
              <c:f>Holdings!$L$3</c:f>
              <c:strCache>
                <c:ptCount val="1"/>
                <c:pt idx="0">
                  <c:v>2006-07</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Holdings!$L$4:$L$13</c:f>
              <c:numCache>
                <c:formatCode>#,##0</c:formatCode>
                <c:ptCount val="10"/>
                <c:pt idx="0">
                  <c:v>297249</c:v>
                </c:pt>
                <c:pt idx="1">
                  <c:v>85355</c:v>
                </c:pt>
                <c:pt idx="2">
                  <c:v>57667</c:v>
                </c:pt>
                <c:pt idx="3">
                  <c:v>35909</c:v>
                </c:pt>
                <c:pt idx="4">
                  <c:v>64415</c:v>
                </c:pt>
                <c:pt idx="5">
                  <c:v>14857</c:v>
                </c:pt>
                <c:pt idx="6">
                  <c:v>17449</c:v>
                </c:pt>
                <c:pt idx="7">
                  <c:v>4974</c:v>
                </c:pt>
                <c:pt idx="8">
                  <c:v>3897</c:v>
                </c:pt>
                <c:pt idx="9">
                  <c:v>85481</c:v>
                </c:pt>
              </c:numCache>
            </c:numRef>
          </c:val>
        </c:ser>
        <c:ser>
          <c:idx val="11"/>
          <c:order val="11"/>
          <c:tx>
            <c:strRef>
              <c:f>Holdings!$M$3</c:f>
              <c:strCache>
                <c:ptCount val="1"/>
                <c:pt idx="0">
                  <c:v>2007-08</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Holdings!$M$4:$M$13</c:f>
              <c:numCache>
                <c:formatCode>#,##0</c:formatCode>
                <c:ptCount val="10"/>
                <c:pt idx="0">
                  <c:v>300350</c:v>
                </c:pt>
                <c:pt idx="1">
                  <c:v>86004</c:v>
                </c:pt>
                <c:pt idx="2">
                  <c:v>58516</c:v>
                </c:pt>
                <c:pt idx="3">
                  <c:v>36835</c:v>
                </c:pt>
                <c:pt idx="4">
                  <c:v>66255</c:v>
                </c:pt>
                <c:pt idx="5">
                  <c:v>14859</c:v>
                </c:pt>
                <c:pt idx="6">
                  <c:v>17487</c:v>
                </c:pt>
                <c:pt idx="7">
                  <c:v>5116</c:v>
                </c:pt>
                <c:pt idx="8">
                  <c:v>3369</c:v>
                </c:pt>
                <c:pt idx="9">
                  <c:v>86819</c:v>
                </c:pt>
              </c:numCache>
            </c:numRef>
          </c:val>
        </c:ser>
        <c:ser>
          <c:idx val="12"/>
          <c:order val="12"/>
          <c:tx>
            <c:strRef>
              <c:f>Holdings!$N$3</c:f>
              <c:strCache>
                <c:ptCount val="1"/>
                <c:pt idx="0">
                  <c:v>2008-09</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Holdings!$N$4:$N$13</c:f>
              <c:numCache>
                <c:formatCode>#,##0</c:formatCode>
                <c:ptCount val="10"/>
                <c:pt idx="0">
                  <c:v>306865</c:v>
                </c:pt>
                <c:pt idx="1">
                  <c:v>87365</c:v>
                </c:pt>
                <c:pt idx="2">
                  <c:v>59842</c:v>
                </c:pt>
                <c:pt idx="3">
                  <c:v>40285</c:v>
                </c:pt>
                <c:pt idx="4">
                  <c:v>67832</c:v>
                </c:pt>
                <c:pt idx="5">
                  <c:v>14859</c:v>
                </c:pt>
                <c:pt idx="6">
                  <c:v>17850</c:v>
                </c:pt>
                <c:pt idx="7" formatCode="General">
                  <c:v>5179</c:v>
                </c:pt>
                <c:pt idx="8">
                  <c:v>11783</c:v>
                </c:pt>
                <c:pt idx="9">
                  <c:v>89628</c:v>
                </c:pt>
              </c:numCache>
            </c:numRef>
          </c:val>
        </c:ser>
        <c:ser>
          <c:idx val="13"/>
          <c:order val="13"/>
          <c:tx>
            <c:strRef>
              <c:f>Holdings!$O$3</c:f>
              <c:strCache>
                <c:ptCount val="1"/>
                <c:pt idx="0">
                  <c:v>2009-10</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Holdings!$O$4:$O$13</c:f>
              <c:numCache>
                <c:formatCode>#,##0</c:formatCode>
                <c:ptCount val="10"/>
                <c:pt idx="0">
                  <c:v>367631</c:v>
                </c:pt>
                <c:pt idx="1">
                  <c:v>89575</c:v>
                </c:pt>
                <c:pt idx="2">
                  <c:v>67239</c:v>
                </c:pt>
                <c:pt idx="3">
                  <c:v>44236</c:v>
                </c:pt>
                <c:pt idx="4">
                  <c:v>74103</c:v>
                </c:pt>
                <c:pt idx="5">
                  <c:v>14859</c:v>
                </c:pt>
                <c:pt idx="6">
                  <c:v>17885</c:v>
                </c:pt>
                <c:pt idx="7">
                  <c:v>5397</c:v>
                </c:pt>
                <c:pt idx="8">
                  <c:v>13556</c:v>
                </c:pt>
                <c:pt idx="9">
                  <c:v>96215</c:v>
                </c:pt>
              </c:numCache>
            </c:numRef>
          </c:val>
        </c:ser>
        <c:ser>
          <c:idx val="14"/>
          <c:order val="14"/>
          <c:tx>
            <c:strRef>
              <c:f>Holdings!$P$3</c:f>
              <c:strCache>
                <c:ptCount val="1"/>
                <c:pt idx="0">
                  <c:v>2010-11</c:v>
                </c:pt>
              </c:strCache>
            </c:strRef>
          </c:tx>
          <c:spPr>
            <a:ln>
              <a:noFill/>
            </a:ln>
          </c:spPr>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Holdings!$P$4:$P$13</c:f>
              <c:numCache>
                <c:formatCode>#,##0</c:formatCode>
                <c:ptCount val="10"/>
                <c:pt idx="0">
                  <c:v>386713</c:v>
                </c:pt>
                <c:pt idx="1">
                  <c:v>91849</c:v>
                </c:pt>
                <c:pt idx="2">
                  <c:v>69097</c:v>
                </c:pt>
                <c:pt idx="3">
                  <c:v>46241</c:v>
                </c:pt>
                <c:pt idx="4">
                  <c:v>74994</c:v>
                </c:pt>
                <c:pt idx="5">
                  <c:v>14864</c:v>
                </c:pt>
                <c:pt idx="6">
                  <c:v>17885</c:v>
                </c:pt>
                <c:pt idx="7">
                  <c:v>5404</c:v>
                </c:pt>
                <c:pt idx="8">
                  <c:v>13785</c:v>
                </c:pt>
                <c:pt idx="9">
                  <c:v>97922</c:v>
                </c:pt>
              </c:numCache>
            </c:numRef>
          </c:val>
        </c:ser>
        <c:ser>
          <c:idx val="15"/>
          <c:order val="15"/>
          <c:tx>
            <c:strRef>
              <c:f>Holdings!$Q$3</c:f>
              <c:strCache>
                <c:ptCount val="1"/>
                <c:pt idx="0">
                  <c:v>2011-12</c:v>
                </c:pt>
              </c:strCache>
            </c:strRef>
          </c:tx>
          <c:invertIfNegative val="0"/>
          <c:cat>
            <c:strRef>
              <c:f>Holdings!$A$4:$A$13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Holdings!$Q$4:$Q$13</c:f>
              <c:numCache>
                <c:formatCode>#,##0</c:formatCode>
                <c:ptCount val="10"/>
                <c:pt idx="0">
                  <c:v>382166</c:v>
                </c:pt>
                <c:pt idx="1">
                  <c:v>94003</c:v>
                </c:pt>
                <c:pt idx="2">
                  <c:v>72640</c:v>
                </c:pt>
                <c:pt idx="3">
                  <c:v>47887</c:v>
                </c:pt>
                <c:pt idx="4">
                  <c:v>75792</c:v>
                </c:pt>
                <c:pt idx="5">
                  <c:v>14865</c:v>
                </c:pt>
                <c:pt idx="6">
                  <c:v>19700</c:v>
                </c:pt>
                <c:pt idx="7">
                  <c:v>5411</c:v>
                </c:pt>
                <c:pt idx="8">
                  <c:v>0</c:v>
                </c:pt>
                <c:pt idx="9">
                  <c:v>100327</c:v>
                </c:pt>
              </c:numCache>
            </c:numRef>
          </c:val>
        </c:ser>
        <c:dLbls>
          <c:showLegendKey val="0"/>
          <c:showVal val="0"/>
          <c:showCatName val="0"/>
          <c:showSerName val="0"/>
          <c:showPercent val="0"/>
          <c:showBubbleSize val="0"/>
        </c:dLbls>
        <c:gapWidth val="150"/>
        <c:axId val="101507840"/>
        <c:axId val="101509376"/>
      </c:barChart>
      <c:catAx>
        <c:axId val="101507840"/>
        <c:scaling>
          <c:orientation val="minMax"/>
        </c:scaling>
        <c:delete val="0"/>
        <c:axPos val="b"/>
        <c:majorTickMark val="out"/>
        <c:minorTickMark val="none"/>
        <c:tickLblPos val="nextTo"/>
        <c:txPr>
          <a:bodyPr/>
          <a:lstStyle/>
          <a:p>
            <a:pPr>
              <a:defRPr baseline="0">
                <a:latin typeface="Arial" pitchFamily="34" charset="0"/>
              </a:defRPr>
            </a:pPr>
            <a:endParaRPr lang="en-US"/>
          </a:p>
        </c:txPr>
        <c:crossAx val="101509376"/>
        <c:crosses val="autoZero"/>
        <c:auto val="1"/>
        <c:lblAlgn val="ctr"/>
        <c:lblOffset val="100"/>
        <c:noMultiLvlLbl val="0"/>
      </c:catAx>
      <c:valAx>
        <c:axId val="101509376"/>
        <c:scaling>
          <c:orientation val="minMax"/>
          <c:max val="400000"/>
        </c:scaling>
        <c:delete val="0"/>
        <c:axPos val="l"/>
        <c:majorGridlines/>
        <c:numFmt formatCode="#,##0" sourceLinked="1"/>
        <c:majorTickMark val="out"/>
        <c:minorTickMark val="none"/>
        <c:tickLblPos val="nextTo"/>
        <c:txPr>
          <a:bodyPr/>
          <a:lstStyle/>
          <a:p>
            <a:pPr>
              <a:defRPr baseline="0">
                <a:latin typeface="Arial" pitchFamily="34" charset="0"/>
              </a:defRPr>
            </a:pPr>
            <a:endParaRPr lang="en-US"/>
          </a:p>
        </c:txPr>
        <c:crossAx val="101507840"/>
        <c:crosses val="autoZero"/>
        <c:crossBetween val="between"/>
      </c:valAx>
      <c:spPr>
        <a:solidFill>
          <a:schemeClr val="bg2"/>
        </a:solidFill>
        <a:ln>
          <a:solidFill>
            <a:schemeClr val="tx1"/>
          </a:solidFill>
        </a:ln>
      </c:spPr>
    </c:plotArea>
    <c:legend>
      <c:legendPos val="r"/>
      <c:overlay val="0"/>
      <c:spPr>
        <a:ln>
          <a:no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48643919510062"/>
          <c:y val="0.1388888888888889"/>
          <c:w val="0.4861111111111111"/>
          <c:h val="0.81018518518518523"/>
        </c:manualLayout>
      </c:layout>
      <c:pieChart>
        <c:varyColors val="1"/>
        <c:ser>
          <c:idx val="0"/>
          <c:order val="0"/>
          <c:spPr>
            <a:ln>
              <a:noFill/>
            </a:ln>
          </c:spPr>
          <c:dLbls>
            <c:dLbl>
              <c:idx val="0"/>
              <c:layout>
                <c:manualLayout>
                  <c:x val="-0.20746041864209647"/>
                  <c:y val="-3.257946159871377E-2"/>
                </c:manualLayout>
              </c:layout>
              <c:showLegendKey val="0"/>
              <c:showVal val="1"/>
              <c:showCatName val="1"/>
              <c:showSerName val="0"/>
              <c:showPercent val="0"/>
              <c:showBubbleSize val="0"/>
              <c:separator> </c:separator>
            </c:dLbl>
            <c:spPr>
              <a:noFill/>
              <a:ln>
                <a:noFill/>
              </a:ln>
            </c:spPr>
            <c:txPr>
              <a:bodyPr/>
              <a:lstStyle/>
              <a:p>
                <a:pPr>
                  <a:defRPr sz="1100" baseline="0">
                    <a:latin typeface="Arial" pitchFamily="34" charset="0"/>
                  </a:defRPr>
                </a:pPr>
                <a:endParaRPr lang="en-US"/>
              </a:p>
            </c:txPr>
            <c:showLegendKey val="0"/>
            <c:showVal val="1"/>
            <c:showCatName val="1"/>
            <c:showSerName val="0"/>
            <c:showPercent val="0"/>
            <c:showBubbleSize val="0"/>
            <c:separator> </c:separator>
            <c:showLeaderLines val="1"/>
          </c:dLbls>
          <c:cat>
            <c:strRef>
              <c:f>Staff!$A$4:$A$13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Staff!$Q$4:$Q$13</c:f>
              <c:numCache>
                <c:formatCode>0.0</c:formatCode>
                <c:ptCount val="10"/>
                <c:pt idx="0">
                  <c:v>430.1</c:v>
                </c:pt>
                <c:pt idx="1">
                  <c:v>66.099999999999994</c:v>
                </c:pt>
                <c:pt idx="2">
                  <c:v>66.31</c:v>
                </c:pt>
                <c:pt idx="3">
                  <c:v>74</c:v>
                </c:pt>
                <c:pt idx="4">
                  <c:v>23.8</c:v>
                </c:pt>
                <c:pt idx="5">
                  <c:v>20.7</c:v>
                </c:pt>
                <c:pt idx="6">
                  <c:v>30.6</c:v>
                </c:pt>
                <c:pt idx="7">
                  <c:v>8.5</c:v>
                </c:pt>
                <c:pt idx="8">
                  <c:v>5</c:v>
                </c:pt>
                <c:pt idx="9">
                  <c:v>140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7569618841892551"/>
          <c:y val="0.18441676834793688"/>
          <c:w val="0.1671583012867674"/>
          <c:h val="0.6311662612854021"/>
        </c:manualLayout>
      </c:layout>
      <c:overlay val="0"/>
      <c:spPr>
        <a:ln>
          <a:noFill/>
        </a:ln>
      </c:spPr>
      <c:txPr>
        <a:bodyPr/>
        <a:lstStyle/>
        <a:p>
          <a:pPr>
            <a:defRPr sz="110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2217030472355E-2"/>
          <c:y val="0.14043581296235153"/>
          <c:w val="0.78271296415816871"/>
          <c:h val="0.73237752271857781"/>
        </c:manualLayout>
      </c:layout>
      <c:lineChart>
        <c:grouping val="standard"/>
        <c:varyColors val="0"/>
        <c:ser>
          <c:idx val="0"/>
          <c:order val="0"/>
          <c:tx>
            <c:strRef>
              <c:f>Holdings!$A$4</c:f>
              <c:strCache>
                <c:ptCount val="1"/>
                <c:pt idx="0">
                  <c:v>National</c:v>
                </c:pt>
              </c:strCache>
            </c:strRef>
          </c:tx>
          <c:spPr>
            <a:ln w="12700">
              <a:solidFill>
                <a:schemeClr val="accent1"/>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Holdings!$B$4:$Q$4</c:f>
              <c:numCache>
                <c:formatCode>#,##0</c:formatCode>
                <c:ptCount val="16"/>
                <c:pt idx="0">
                  <c:v>197363</c:v>
                </c:pt>
                <c:pt idx="1">
                  <c:v>217278</c:v>
                </c:pt>
                <c:pt idx="2">
                  <c:v>238254</c:v>
                </c:pt>
                <c:pt idx="3">
                  <c:v>249308</c:v>
                </c:pt>
                <c:pt idx="4">
                  <c:v>255895</c:v>
                </c:pt>
                <c:pt idx="5">
                  <c:v>292399</c:v>
                </c:pt>
                <c:pt idx="6">
                  <c:v>366193</c:v>
                </c:pt>
                <c:pt idx="7">
                  <c:v>264576</c:v>
                </c:pt>
                <c:pt idx="8">
                  <c:v>270399</c:v>
                </c:pt>
                <c:pt idx="9">
                  <c:v>276233</c:v>
                </c:pt>
                <c:pt idx="10">
                  <c:v>297249</c:v>
                </c:pt>
                <c:pt idx="11">
                  <c:v>300350</c:v>
                </c:pt>
                <c:pt idx="12">
                  <c:v>306865</c:v>
                </c:pt>
                <c:pt idx="13">
                  <c:v>367631</c:v>
                </c:pt>
                <c:pt idx="14">
                  <c:v>386713</c:v>
                </c:pt>
                <c:pt idx="15">
                  <c:v>382166</c:v>
                </c:pt>
              </c:numCache>
            </c:numRef>
          </c:val>
          <c:smooth val="0"/>
        </c:ser>
        <c:ser>
          <c:idx val="1"/>
          <c:order val="1"/>
          <c:tx>
            <c:strRef>
              <c:f>Holdings!$A$5</c:f>
              <c:strCache>
                <c:ptCount val="1"/>
                <c:pt idx="0">
                  <c:v>VIC</c:v>
                </c:pt>
              </c:strCache>
            </c:strRef>
          </c:tx>
          <c:spPr>
            <a:ln w="12700">
              <a:solidFill>
                <a:schemeClr val="accent2"/>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Holdings!$B$5:$Q$5</c:f>
              <c:numCache>
                <c:formatCode>#,##0</c:formatCode>
                <c:ptCount val="16"/>
                <c:pt idx="0">
                  <c:v>28233</c:v>
                </c:pt>
                <c:pt idx="1">
                  <c:v>32927</c:v>
                </c:pt>
                <c:pt idx="2">
                  <c:v>38567</c:v>
                </c:pt>
                <c:pt idx="3">
                  <c:v>40909</c:v>
                </c:pt>
                <c:pt idx="4">
                  <c:v>50448</c:v>
                </c:pt>
                <c:pt idx="5">
                  <c:v>45396</c:v>
                </c:pt>
                <c:pt idx="6">
                  <c:v>57739</c:v>
                </c:pt>
                <c:pt idx="7">
                  <c:v>82227</c:v>
                </c:pt>
                <c:pt idx="8">
                  <c:v>83547</c:v>
                </c:pt>
                <c:pt idx="9">
                  <c:v>84192</c:v>
                </c:pt>
                <c:pt idx="10">
                  <c:v>85355</c:v>
                </c:pt>
                <c:pt idx="11">
                  <c:v>86004</c:v>
                </c:pt>
                <c:pt idx="12">
                  <c:v>87365</c:v>
                </c:pt>
                <c:pt idx="13">
                  <c:v>89575</c:v>
                </c:pt>
                <c:pt idx="14">
                  <c:v>91849</c:v>
                </c:pt>
                <c:pt idx="15">
                  <c:v>94003</c:v>
                </c:pt>
              </c:numCache>
            </c:numRef>
          </c:val>
          <c:smooth val="0"/>
        </c:ser>
        <c:ser>
          <c:idx val="2"/>
          <c:order val="2"/>
          <c:tx>
            <c:strRef>
              <c:f>Holdings!$A$6</c:f>
              <c:strCache>
                <c:ptCount val="1"/>
                <c:pt idx="0">
                  <c:v>NSW</c:v>
                </c:pt>
              </c:strCache>
            </c:strRef>
          </c:tx>
          <c:spPr>
            <a:ln w="12700">
              <a:solidFill>
                <a:schemeClr val="accent3"/>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Holdings!$B$6:$Q$6</c:f>
              <c:numCache>
                <c:formatCode>#,##0</c:formatCode>
                <c:ptCount val="16"/>
                <c:pt idx="0">
                  <c:v>42516</c:v>
                </c:pt>
                <c:pt idx="1">
                  <c:v>43500</c:v>
                </c:pt>
                <c:pt idx="2">
                  <c:v>43892</c:v>
                </c:pt>
                <c:pt idx="3">
                  <c:v>44455</c:v>
                </c:pt>
                <c:pt idx="4">
                  <c:v>47105</c:v>
                </c:pt>
                <c:pt idx="5">
                  <c:v>58262</c:v>
                </c:pt>
                <c:pt idx="6">
                  <c:v>49655</c:v>
                </c:pt>
                <c:pt idx="7">
                  <c:v>53081</c:v>
                </c:pt>
                <c:pt idx="8">
                  <c:v>54591</c:v>
                </c:pt>
                <c:pt idx="9">
                  <c:v>57096</c:v>
                </c:pt>
                <c:pt idx="10">
                  <c:v>57667</c:v>
                </c:pt>
                <c:pt idx="11">
                  <c:v>58516</c:v>
                </c:pt>
                <c:pt idx="12">
                  <c:v>59842</c:v>
                </c:pt>
                <c:pt idx="13">
                  <c:v>67239</c:v>
                </c:pt>
                <c:pt idx="14">
                  <c:v>69097</c:v>
                </c:pt>
                <c:pt idx="15">
                  <c:v>72640</c:v>
                </c:pt>
              </c:numCache>
            </c:numRef>
          </c:val>
          <c:smooth val="0"/>
        </c:ser>
        <c:ser>
          <c:idx val="3"/>
          <c:order val="3"/>
          <c:tx>
            <c:strRef>
              <c:f>Holdings!$A$7</c:f>
              <c:strCache>
                <c:ptCount val="1"/>
                <c:pt idx="0">
                  <c:v>QLD</c:v>
                </c:pt>
              </c:strCache>
            </c:strRef>
          </c:tx>
          <c:spPr>
            <a:ln w="12700">
              <a:solidFill>
                <a:schemeClr val="accent4">
                  <a:lumMod val="50000"/>
                </a:schemeClr>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Holdings!$B$7:$Q$7</c:f>
              <c:numCache>
                <c:formatCode>#,##0</c:formatCode>
                <c:ptCount val="16"/>
                <c:pt idx="0">
                  <c:v>24211</c:v>
                </c:pt>
                <c:pt idx="1">
                  <c:v>24687</c:v>
                </c:pt>
                <c:pt idx="2">
                  <c:v>25647</c:v>
                </c:pt>
                <c:pt idx="3">
                  <c:v>26361</c:v>
                </c:pt>
                <c:pt idx="4">
                  <c:v>26639</c:v>
                </c:pt>
                <c:pt idx="5">
                  <c:v>34068</c:v>
                </c:pt>
                <c:pt idx="6">
                  <c:v>34556</c:v>
                </c:pt>
                <c:pt idx="7">
                  <c:v>34924</c:v>
                </c:pt>
                <c:pt idx="8">
                  <c:v>35083</c:v>
                </c:pt>
                <c:pt idx="9">
                  <c:v>35424</c:v>
                </c:pt>
                <c:pt idx="10">
                  <c:v>35909</c:v>
                </c:pt>
                <c:pt idx="11">
                  <c:v>36835</c:v>
                </c:pt>
                <c:pt idx="12">
                  <c:v>40285</c:v>
                </c:pt>
                <c:pt idx="13">
                  <c:v>44236</c:v>
                </c:pt>
                <c:pt idx="14">
                  <c:v>46241</c:v>
                </c:pt>
                <c:pt idx="15">
                  <c:v>47887</c:v>
                </c:pt>
              </c:numCache>
            </c:numRef>
          </c:val>
          <c:smooth val="0"/>
        </c:ser>
        <c:ser>
          <c:idx val="4"/>
          <c:order val="4"/>
          <c:tx>
            <c:strRef>
              <c:f>Holdings!$A$8</c:f>
              <c:strCache>
                <c:ptCount val="1"/>
                <c:pt idx="0">
                  <c:v>SA</c:v>
                </c:pt>
              </c:strCache>
            </c:strRef>
          </c:tx>
          <c:spPr>
            <a:ln w="12700">
              <a:solidFill>
                <a:schemeClr val="accent5"/>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Holdings!$B$8:$Q$8</c:f>
              <c:numCache>
                <c:formatCode>#,##0</c:formatCode>
                <c:ptCount val="16"/>
                <c:pt idx="0">
                  <c:v>0</c:v>
                </c:pt>
                <c:pt idx="1">
                  <c:v>0</c:v>
                </c:pt>
                <c:pt idx="2">
                  <c:v>15430</c:v>
                </c:pt>
                <c:pt idx="3">
                  <c:v>16575</c:v>
                </c:pt>
                <c:pt idx="4">
                  <c:v>0</c:v>
                </c:pt>
                <c:pt idx="5">
                  <c:v>40000</c:v>
                </c:pt>
                <c:pt idx="6">
                  <c:v>44969</c:v>
                </c:pt>
                <c:pt idx="7">
                  <c:v>50221</c:v>
                </c:pt>
                <c:pt idx="8">
                  <c:v>51650</c:v>
                </c:pt>
                <c:pt idx="9">
                  <c:v>53866</c:v>
                </c:pt>
                <c:pt idx="10">
                  <c:v>64415</c:v>
                </c:pt>
                <c:pt idx="11">
                  <c:v>66255</c:v>
                </c:pt>
                <c:pt idx="12">
                  <c:v>67832</c:v>
                </c:pt>
                <c:pt idx="13">
                  <c:v>74103</c:v>
                </c:pt>
                <c:pt idx="14">
                  <c:v>74994</c:v>
                </c:pt>
                <c:pt idx="15">
                  <c:v>75792</c:v>
                </c:pt>
              </c:numCache>
            </c:numRef>
          </c:val>
          <c:smooth val="0"/>
        </c:ser>
        <c:ser>
          <c:idx val="5"/>
          <c:order val="5"/>
          <c:tx>
            <c:strRef>
              <c:f>Holdings!$A$9</c:f>
              <c:strCache>
                <c:ptCount val="1"/>
                <c:pt idx="0">
                  <c:v>WA</c:v>
                </c:pt>
              </c:strCache>
            </c:strRef>
          </c:tx>
          <c:spPr>
            <a:ln w="12700">
              <a:solidFill>
                <a:schemeClr val="accent6"/>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Holdings!$B$9:$Q$9</c:f>
              <c:numCache>
                <c:formatCode>#,##0</c:formatCode>
                <c:ptCount val="16"/>
                <c:pt idx="0">
                  <c:v>9279</c:v>
                </c:pt>
                <c:pt idx="1">
                  <c:v>8335</c:v>
                </c:pt>
                <c:pt idx="2">
                  <c:v>8740</c:v>
                </c:pt>
                <c:pt idx="3">
                  <c:v>9033</c:v>
                </c:pt>
                <c:pt idx="4">
                  <c:v>9313</c:v>
                </c:pt>
                <c:pt idx="5">
                  <c:v>9831</c:v>
                </c:pt>
                <c:pt idx="6">
                  <c:v>10235</c:v>
                </c:pt>
                <c:pt idx="7">
                  <c:v>14674</c:v>
                </c:pt>
                <c:pt idx="8">
                  <c:v>14855</c:v>
                </c:pt>
                <c:pt idx="9">
                  <c:v>14855</c:v>
                </c:pt>
                <c:pt idx="10">
                  <c:v>14857</c:v>
                </c:pt>
                <c:pt idx="11">
                  <c:v>14859</c:v>
                </c:pt>
                <c:pt idx="12">
                  <c:v>14859</c:v>
                </c:pt>
                <c:pt idx="13">
                  <c:v>14859</c:v>
                </c:pt>
                <c:pt idx="14">
                  <c:v>14864</c:v>
                </c:pt>
                <c:pt idx="15">
                  <c:v>14865</c:v>
                </c:pt>
              </c:numCache>
            </c:numRef>
          </c:val>
          <c:smooth val="0"/>
        </c:ser>
        <c:ser>
          <c:idx val="6"/>
          <c:order val="6"/>
          <c:tx>
            <c:strRef>
              <c:f>Holdings!$A$10</c:f>
              <c:strCache>
                <c:ptCount val="1"/>
                <c:pt idx="0">
                  <c:v>TAS</c:v>
                </c:pt>
              </c:strCache>
            </c:strRef>
          </c:tx>
          <c:spPr>
            <a:ln w="12700">
              <a:solidFill>
                <a:schemeClr val="tx2"/>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Holdings!$B$10:$Q$10</c:f>
              <c:numCache>
                <c:formatCode>#,##0</c:formatCode>
                <c:ptCount val="16"/>
                <c:pt idx="0">
                  <c:v>0</c:v>
                </c:pt>
                <c:pt idx="1">
                  <c:v>15700</c:v>
                </c:pt>
                <c:pt idx="2">
                  <c:v>16143</c:v>
                </c:pt>
                <c:pt idx="3">
                  <c:v>16460</c:v>
                </c:pt>
                <c:pt idx="4">
                  <c:v>16990</c:v>
                </c:pt>
                <c:pt idx="5">
                  <c:v>15698</c:v>
                </c:pt>
                <c:pt idx="6">
                  <c:v>16002</c:v>
                </c:pt>
                <c:pt idx="7">
                  <c:v>16706</c:v>
                </c:pt>
                <c:pt idx="8">
                  <c:v>16784</c:v>
                </c:pt>
                <c:pt idx="9">
                  <c:v>17359</c:v>
                </c:pt>
                <c:pt idx="10">
                  <c:v>17449</c:v>
                </c:pt>
                <c:pt idx="11">
                  <c:v>17487</c:v>
                </c:pt>
                <c:pt idx="12">
                  <c:v>17850</c:v>
                </c:pt>
                <c:pt idx="13">
                  <c:v>17885</c:v>
                </c:pt>
                <c:pt idx="14">
                  <c:v>17885</c:v>
                </c:pt>
                <c:pt idx="15">
                  <c:v>19700</c:v>
                </c:pt>
              </c:numCache>
            </c:numRef>
          </c:val>
          <c:smooth val="0"/>
        </c:ser>
        <c:ser>
          <c:idx val="7"/>
          <c:order val="7"/>
          <c:tx>
            <c:strRef>
              <c:f>Holdings!$A$11</c:f>
              <c:strCache>
                <c:ptCount val="1"/>
                <c:pt idx="0">
                  <c:v>NT</c:v>
                </c:pt>
              </c:strCache>
            </c:strRef>
          </c:tx>
          <c:spPr>
            <a:ln w="12700">
              <a:solidFill>
                <a:schemeClr val="accent2">
                  <a:lumMod val="40000"/>
                  <a:lumOff val="60000"/>
                </a:schemeClr>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Holdings!$B$11:$Q$11</c:f>
              <c:numCache>
                <c:formatCode>#,##0</c:formatCode>
                <c:ptCount val="16"/>
                <c:pt idx="0">
                  <c:v>3228</c:v>
                </c:pt>
                <c:pt idx="1">
                  <c:v>3244</c:v>
                </c:pt>
                <c:pt idx="2">
                  <c:v>3244</c:v>
                </c:pt>
                <c:pt idx="3">
                  <c:v>3326</c:v>
                </c:pt>
                <c:pt idx="4">
                  <c:v>3326</c:v>
                </c:pt>
                <c:pt idx="5">
                  <c:v>3326</c:v>
                </c:pt>
                <c:pt idx="6">
                  <c:v>3874</c:v>
                </c:pt>
                <c:pt idx="7">
                  <c:v>4306</c:v>
                </c:pt>
                <c:pt idx="8">
                  <c:v>4443</c:v>
                </c:pt>
                <c:pt idx="9">
                  <c:v>4529</c:v>
                </c:pt>
                <c:pt idx="10">
                  <c:v>4974</c:v>
                </c:pt>
                <c:pt idx="11">
                  <c:v>5116</c:v>
                </c:pt>
                <c:pt idx="12" formatCode="General">
                  <c:v>5179</c:v>
                </c:pt>
                <c:pt idx="13">
                  <c:v>5397</c:v>
                </c:pt>
                <c:pt idx="14">
                  <c:v>5404</c:v>
                </c:pt>
                <c:pt idx="15">
                  <c:v>5411</c:v>
                </c:pt>
              </c:numCache>
            </c:numRef>
          </c:val>
          <c:smooth val="0"/>
        </c:ser>
        <c:ser>
          <c:idx val="8"/>
          <c:order val="8"/>
          <c:tx>
            <c:strRef>
              <c:f>Holdings!$A$12</c:f>
              <c:strCache>
                <c:ptCount val="1"/>
                <c:pt idx="0">
                  <c:v>ACT</c:v>
                </c:pt>
              </c:strCache>
            </c:strRef>
          </c:tx>
          <c:spPr>
            <a:ln w="12700">
              <a:solidFill>
                <a:schemeClr val="tx1"/>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Holdings!$B$12:$Q$12</c:f>
              <c:numCache>
                <c:formatCode>#,##0</c:formatCode>
                <c:ptCount val="16"/>
                <c:pt idx="8">
                  <c:v>5100</c:v>
                </c:pt>
                <c:pt idx="9">
                  <c:v>5100</c:v>
                </c:pt>
                <c:pt idx="10">
                  <c:v>3897</c:v>
                </c:pt>
                <c:pt idx="11">
                  <c:v>3369</c:v>
                </c:pt>
                <c:pt idx="12">
                  <c:v>11783</c:v>
                </c:pt>
                <c:pt idx="13">
                  <c:v>13556</c:v>
                </c:pt>
                <c:pt idx="14">
                  <c:v>13785</c:v>
                </c:pt>
                <c:pt idx="15">
                  <c:v>0</c:v>
                </c:pt>
              </c:numCache>
            </c:numRef>
          </c:val>
          <c:smooth val="0"/>
        </c:ser>
        <c:ser>
          <c:idx val="9"/>
          <c:order val="9"/>
          <c:tx>
            <c:strRef>
              <c:f>Holdings!$A$13</c:f>
              <c:strCache>
                <c:ptCount val="1"/>
                <c:pt idx="0">
                  <c:v>NZ</c:v>
                </c:pt>
              </c:strCache>
            </c:strRef>
          </c:tx>
          <c:spPr>
            <a:ln w="12700">
              <a:solidFill>
                <a:schemeClr val="accent4"/>
              </a:solidFill>
            </a:ln>
          </c:spPr>
          <c:cat>
            <c:strRef>
              <c:f>Holdings!$B$3:$Q$3</c:f>
              <c:strCache>
                <c:ptCount val="16"/>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strCache>
            </c:strRef>
          </c:cat>
          <c:val>
            <c:numRef>
              <c:f>Holdings!$B$13:$Q$13</c:f>
              <c:numCache>
                <c:formatCode>#,##0</c:formatCode>
                <c:ptCount val="16"/>
                <c:pt idx="0">
                  <c:v>66624</c:v>
                </c:pt>
                <c:pt idx="1">
                  <c:v>64110</c:v>
                </c:pt>
                <c:pt idx="2">
                  <c:v>69369</c:v>
                </c:pt>
                <c:pt idx="3">
                  <c:v>70232</c:v>
                </c:pt>
                <c:pt idx="4">
                  <c:v>73173</c:v>
                </c:pt>
                <c:pt idx="5">
                  <c:v>0</c:v>
                </c:pt>
                <c:pt idx="6">
                  <c:v>77500</c:v>
                </c:pt>
                <c:pt idx="7">
                  <c:v>79068</c:v>
                </c:pt>
                <c:pt idx="8">
                  <c:v>82214</c:v>
                </c:pt>
                <c:pt idx="9">
                  <c:v>83864</c:v>
                </c:pt>
                <c:pt idx="10">
                  <c:v>85481</c:v>
                </c:pt>
                <c:pt idx="11">
                  <c:v>86819</c:v>
                </c:pt>
                <c:pt idx="12">
                  <c:v>89628</c:v>
                </c:pt>
                <c:pt idx="13">
                  <c:v>96215</c:v>
                </c:pt>
                <c:pt idx="14">
                  <c:v>97922</c:v>
                </c:pt>
                <c:pt idx="15">
                  <c:v>100327</c:v>
                </c:pt>
              </c:numCache>
            </c:numRef>
          </c:val>
          <c:smooth val="0"/>
        </c:ser>
        <c:dLbls>
          <c:showLegendKey val="0"/>
          <c:showVal val="0"/>
          <c:showCatName val="0"/>
          <c:showSerName val="0"/>
          <c:showPercent val="0"/>
          <c:showBubbleSize val="0"/>
        </c:dLbls>
        <c:marker val="1"/>
        <c:smooth val="0"/>
        <c:axId val="104092416"/>
        <c:axId val="104093952"/>
      </c:lineChart>
      <c:catAx>
        <c:axId val="104092416"/>
        <c:scaling>
          <c:orientation val="minMax"/>
        </c:scaling>
        <c:delete val="0"/>
        <c:axPos val="b"/>
        <c:majorTickMark val="out"/>
        <c:minorTickMark val="none"/>
        <c:tickLblPos val="nextTo"/>
        <c:txPr>
          <a:bodyPr rot="-1800000"/>
          <a:lstStyle/>
          <a:p>
            <a:pPr>
              <a:defRPr baseline="0">
                <a:latin typeface="Arial" pitchFamily="34" charset="0"/>
              </a:defRPr>
            </a:pPr>
            <a:endParaRPr lang="en-US"/>
          </a:p>
        </c:txPr>
        <c:crossAx val="104093952"/>
        <c:crosses val="autoZero"/>
        <c:auto val="1"/>
        <c:lblAlgn val="ctr"/>
        <c:lblOffset val="100"/>
        <c:noMultiLvlLbl val="0"/>
      </c:catAx>
      <c:valAx>
        <c:axId val="104093952"/>
        <c:scaling>
          <c:orientation val="minMax"/>
          <c:max val="400000"/>
        </c:scaling>
        <c:delete val="0"/>
        <c:axPos val="l"/>
        <c:majorGridlines/>
        <c:numFmt formatCode="#,##0" sourceLinked="1"/>
        <c:majorTickMark val="out"/>
        <c:minorTickMark val="none"/>
        <c:tickLblPos val="nextTo"/>
        <c:txPr>
          <a:bodyPr/>
          <a:lstStyle/>
          <a:p>
            <a:pPr>
              <a:defRPr baseline="0">
                <a:latin typeface="Arial" pitchFamily="34" charset="0"/>
              </a:defRPr>
            </a:pPr>
            <a:endParaRPr lang="en-US"/>
          </a:p>
        </c:txPr>
        <c:crossAx val="104092416"/>
        <c:crosses val="autoZero"/>
        <c:crossBetween val="between"/>
      </c:valAx>
      <c:spPr>
        <a:solidFill>
          <a:schemeClr val="bg2"/>
        </a:solidFill>
        <a:ln w="19050">
          <a:solidFill>
            <a:schemeClr val="tx1"/>
          </a:solidFill>
        </a:ln>
      </c:spPr>
    </c:plotArea>
    <c:legend>
      <c:legendPos val="r"/>
      <c:layout>
        <c:manualLayout>
          <c:xMode val="edge"/>
          <c:yMode val="edge"/>
          <c:x val="0.89253885744750661"/>
          <c:y val="0.28455444926592033"/>
          <c:w val="8.9231975885826764E-2"/>
          <c:h val="0.43089110146815934"/>
        </c:manualLayout>
      </c:layout>
      <c:overlay val="0"/>
      <c:spPr>
        <a:ln>
          <a:noFill/>
        </a:ln>
      </c:spPr>
      <c:txPr>
        <a:bodyPr/>
        <a:lstStyle/>
        <a:p>
          <a:pPr>
            <a:defRPr sz="1050" baseline="0">
              <a:latin typeface="Arial"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98686021568954E-2"/>
          <c:y val="0.10255060884685012"/>
          <c:w val="0.84647984564843304"/>
          <c:h val="0.76194286524995181"/>
        </c:manualLayout>
      </c:layout>
      <c:barChart>
        <c:barDir val="col"/>
        <c:grouping val="clustered"/>
        <c:varyColors val="0"/>
        <c:ser>
          <c:idx val="0"/>
          <c:order val="0"/>
          <c:spPr>
            <a:ln>
              <a:noFill/>
            </a:ln>
          </c:spPr>
          <c:invertIfNegative val="0"/>
          <c:cat>
            <c:strRef>
              <c:f>Staff!$A$4:$A$13</c:f>
              <c:strCache>
                <c:ptCount val="10"/>
                <c:pt idx="0">
                  <c:v>National</c:v>
                </c:pt>
                <c:pt idx="1">
                  <c:v>VIC</c:v>
                </c:pt>
                <c:pt idx="2">
                  <c:v>NSW</c:v>
                </c:pt>
                <c:pt idx="3">
                  <c:v>QLD</c:v>
                </c:pt>
                <c:pt idx="4">
                  <c:v>SA</c:v>
                </c:pt>
                <c:pt idx="5">
                  <c:v>WA</c:v>
                </c:pt>
                <c:pt idx="6">
                  <c:v>TAS</c:v>
                </c:pt>
                <c:pt idx="7">
                  <c:v>NT</c:v>
                </c:pt>
                <c:pt idx="8">
                  <c:v>ACT</c:v>
                </c:pt>
                <c:pt idx="9">
                  <c:v>NZ</c:v>
                </c:pt>
              </c:strCache>
            </c:strRef>
          </c:cat>
          <c:val>
            <c:numRef>
              <c:f>Staff!$Q$4:$Q$13</c:f>
              <c:numCache>
                <c:formatCode>0.0</c:formatCode>
                <c:ptCount val="10"/>
                <c:pt idx="0">
                  <c:v>430.1</c:v>
                </c:pt>
                <c:pt idx="1">
                  <c:v>66.099999999999994</c:v>
                </c:pt>
                <c:pt idx="2">
                  <c:v>66.31</c:v>
                </c:pt>
                <c:pt idx="3">
                  <c:v>74</c:v>
                </c:pt>
                <c:pt idx="4">
                  <c:v>23.8</c:v>
                </c:pt>
                <c:pt idx="5">
                  <c:v>20.7</c:v>
                </c:pt>
                <c:pt idx="6">
                  <c:v>30.6</c:v>
                </c:pt>
                <c:pt idx="7">
                  <c:v>8.5</c:v>
                </c:pt>
                <c:pt idx="8">
                  <c:v>5</c:v>
                </c:pt>
                <c:pt idx="9">
                  <c:v>140</c:v>
                </c:pt>
              </c:numCache>
            </c:numRef>
          </c:val>
        </c:ser>
        <c:dLbls>
          <c:showLegendKey val="0"/>
          <c:showVal val="0"/>
          <c:showCatName val="0"/>
          <c:showSerName val="0"/>
          <c:showPercent val="0"/>
          <c:showBubbleSize val="0"/>
        </c:dLbls>
        <c:gapWidth val="100"/>
        <c:axId val="104133760"/>
        <c:axId val="104119680"/>
      </c:barChart>
      <c:valAx>
        <c:axId val="104119680"/>
        <c:scaling>
          <c:orientation val="minMax"/>
        </c:scaling>
        <c:delete val="0"/>
        <c:axPos val="l"/>
        <c:majorGridlines/>
        <c:numFmt formatCode="0" sourceLinked="0"/>
        <c:majorTickMark val="out"/>
        <c:minorTickMark val="none"/>
        <c:tickLblPos val="nextTo"/>
        <c:txPr>
          <a:bodyPr/>
          <a:lstStyle/>
          <a:p>
            <a:pPr>
              <a:defRPr baseline="0">
                <a:latin typeface="Arial" pitchFamily="34" charset="0"/>
              </a:defRPr>
            </a:pPr>
            <a:endParaRPr lang="en-US"/>
          </a:p>
        </c:txPr>
        <c:crossAx val="104133760"/>
        <c:crosses val="autoZero"/>
        <c:crossBetween val="between"/>
      </c:valAx>
      <c:catAx>
        <c:axId val="104133760"/>
        <c:scaling>
          <c:orientation val="minMax"/>
        </c:scaling>
        <c:delete val="0"/>
        <c:axPos val="b"/>
        <c:majorTickMark val="out"/>
        <c:minorTickMark val="none"/>
        <c:tickLblPos val="nextTo"/>
        <c:txPr>
          <a:bodyPr rot="-2700000"/>
          <a:lstStyle/>
          <a:p>
            <a:pPr>
              <a:defRPr baseline="0">
                <a:latin typeface="Arial" pitchFamily="34" charset="0"/>
              </a:defRPr>
            </a:pPr>
            <a:endParaRPr lang="en-US"/>
          </a:p>
        </c:txPr>
        <c:crossAx val="104119680"/>
        <c:crosses val="autoZero"/>
        <c:auto val="1"/>
        <c:lblAlgn val="ctr"/>
        <c:lblOffset val="100"/>
        <c:noMultiLvlLbl val="0"/>
      </c:catAx>
      <c:spPr>
        <a:solidFill>
          <a:schemeClr val="bg1">
            <a:lumMod val="95000"/>
          </a:schemeClr>
        </a:solidFill>
        <a:ln>
          <a:solidFill>
            <a:schemeClr val="tx1"/>
          </a:solidFill>
        </a:ln>
      </c:spPr>
    </c:plotArea>
    <c:plotVisOnly val="1"/>
    <c:dispBlanksAs val="gap"/>
    <c:showDLblsOverMax val="0"/>
  </c:chart>
  <c:spPr>
    <a:ln>
      <a:solidFill>
        <a:schemeClr val="tx1"/>
      </a:solidFill>
    </a:ln>
  </c:spPr>
  <c:txPr>
    <a:bodyPr/>
    <a:lstStyle/>
    <a:p>
      <a:pPr>
        <a:defRPr sz="1100" baseline="0"/>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66674</xdr:colOff>
      <xdr:row>2</xdr:row>
      <xdr:rowOff>123825</xdr:rowOff>
    </xdr:from>
    <xdr:to>
      <xdr:col>11</xdr:col>
      <xdr:colOff>0</xdr:colOff>
      <xdr:row>26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66674</xdr:colOff>
      <xdr:row>28</xdr:row>
      <xdr:rowOff>9525</xdr:rowOff>
    </xdr:from>
    <xdr:to>
      <xdr:col>18</xdr:col>
      <xdr:colOff>171450</xdr:colOff>
      <xdr:row>60</xdr:row>
      <xdr:rowOff>85724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xdr:colOff>
      <xdr:row>97</xdr:row>
      <xdr:rowOff>142875</xdr:rowOff>
    </xdr:from>
    <xdr:to>
      <xdr:col>18</xdr:col>
      <xdr:colOff>180976</xdr:colOff>
      <xdr:row>125</xdr:row>
      <xdr:rowOff>95249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57151</xdr:colOff>
      <xdr:row>127</xdr:row>
      <xdr:rowOff>66676</xdr:rowOff>
    </xdr:from>
    <xdr:to>
      <xdr:col>10</xdr:col>
      <xdr:colOff>600075</xdr:colOff>
      <xdr:row>153</xdr:row>
      <xdr:rowOff>104776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95250</xdr:colOff>
      <xdr:row>62</xdr:row>
      <xdr:rowOff>95249</xdr:rowOff>
    </xdr:from>
    <xdr:to>
      <xdr:col>18</xdr:col>
      <xdr:colOff>95250</xdr:colOff>
      <xdr:row>94</xdr:row>
      <xdr:rowOff>104775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57150</xdr:colOff>
      <xdr:row>156</xdr:row>
      <xdr:rowOff>95250</xdr:rowOff>
    </xdr:from>
    <xdr:to>
      <xdr:col>13</xdr:col>
      <xdr:colOff>542925</xdr:colOff>
      <xdr:row>187</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0.24956</cdr:x>
      <cdr:y>0.02482</cdr:y>
    </cdr:from>
    <cdr:to>
      <cdr:x>0.72759</cdr:x>
      <cdr:y>0.10918</cdr:y>
    </cdr:to>
    <cdr:sp macro="" textlink="">
      <cdr:nvSpPr>
        <cdr:cNvPr id="2" name="TextBox 1"/>
        <cdr:cNvSpPr txBox="1"/>
      </cdr:nvSpPr>
      <cdr:spPr>
        <a:xfrm xmlns:a="http://schemas.openxmlformats.org/drawingml/2006/main">
          <a:off x="1352553" y="95269"/>
          <a:ext cx="2590798" cy="3238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400" b="1">
              <a:latin typeface="Arial" pitchFamily="34" charset="0"/>
              <a:cs typeface="Arial" pitchFamily="34" charset="0"/>
            </a:rPr>
            <a:t>Holdings 2011- 2012 </a:t>
          </a:r>
          <a:r>
            <a:rPr lang="en-AU" sz="1200" b="1">
              <a:latin typeface="Arial" pitchFamily="34" charset="0"/>
              <a:cs typeface="Arial" pitchFamily="34" charset="0"/>
            </a:rPr>
            <a:t>(metres)</a:t>
          </a:r>
        </a:p>
      </cdr:txBody>
    </cdr:sp>
  </cdr:relSizeAnchor>
</c:userShapes>
</file>

<file path=xl/drawings/drawing3.xml><?xml version="1.0" encoding="utf-8"?>
<c:userShapes xmlns:c="http://schemas.openxmlformats.org/drawingml/2006/chart">
  <cdr:relSizeAnchor xmlns:cdr="http://schemas.openxmlformats.org/drawingml/2006/chartDrawing">
    <cdr:from>
      <cdr:x>0.32077</cdr:x>
      <cdr:y>0.02406</cdr:y>
    </cdr:from>
    <cdr:to>
      <cdr:x>0.75362</cdr:x>
      <cdr:y>0.1196</cdr:y>
    </cdr:to>
    <cdr:sp macro="" textlink="">
      <cdr:nvSpPr>
        <cdr:cNvPr id="3" name="TextBox 1"/>
        <cdr:cNvSpPr txBox="1"/>
      </cdr:nvSpPr>
      <cdr:spPr>
        <a:xfrm xmlns:a="http://schemas.openxmlformats.org/drawingml/2006/main">
          <a:off x="3162302" y="126503"/>
          <a:ext cx="4267200" cy="5023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Holdings 1996-97  to  2011-12  by year </a:t>
          </a:r>
          <a:r>
            <a:rPr lang="en-AU" sz="1200" b="1">
              <a:latin typeface="Arial" pitchFamily="34" charset="0"/>
              <a:cs typeface="Arial" pitchFamily="34" charset="0"/>
            </a:rPr>
            <a:t>(metres) </a:t>
          </a:r>
        </a:p>
      </cdr:txBody>
    </cdr:sp>
  </cdr:relSizeAnchor>
</c:userShapes>
</file>

<file path=xl/drawings/drawing4.xml><?xml version="1.0" encoding="utf-8"?>
<c:userShapes xmlns:c="http://schemas.openxmlformats.org/drawingml/2006/chart">
  <cdr:relSizeAnchor xmlns:cdr="http://schemas.openxmlformats.org/drawingml/2006/chartDrawing">
    <cdr:from>
      <cdr:x>0.27859</cdr:x>
      <cdr:y>0.01981</cdr:y>
    </cdr:from>
    <cdr:to>
      <cdr:x>0.75749</cdr:x>
      <cdr:y>0.11535</cdr:y>
    </cdr:to>
    <cdr:sp macro="" textlink="">
      <cdr:nvSpPr>
        <cdr:cNvPr id="3" name="TextBox 1"/>
        <cdr:cNvSpPr txBox="1"/>
      </cdr:nvSpPr>
      <cdr:spPr>
        <a:xfrm xmlns:a="http://schemas.openxmlformats.org/drawingml/2006/main">
          <a:off x="2746452" y="88890"/>
          <a:ext cx="4721148" cy="428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Holdings 1996-97  to 2011-12  by authority </a:t>
          </a:r>
          <a:r>
            <a:rPr lang="en-AU" sz="1200" b="1">
              <a:latin typeface="Arial" pitchFamily="34" charset="0"/>
              <a:cs typeface="Arial" pitchFamily="34" charset="0"/>
            </a:rPr>
            <a:t>(metres)</a:t>
          </a:r>
        </a:p>
      </cdr:txBody>
    </cdr:sp>
  </cdr:relSizeAnchor>
</c:userShapes>
</file>

<file path=xl/drawings/drawing5.xml><?xml version="1.0" encoding="utf-8"?>
<c:userShapes xmlns:c="http://schemas.openxmlformats.org/drawingml/2006/chart">
  <cdr:relSizeAnchor xmlns:cdr="http://schemas.openxmlformats.org/drawingml/2006/chartDrawing">
    <cdr:from>
      <cdr:x>0.21896</cdr:x>
      <cdr:y>0.03537</cdr:y>
    </cdr:from>
    <cdr:to>
      <cdr:x>0.77168</cdr:x>
      <cdr:y>0.13091</cdr:y>
    </cdr:to>
    <cdr:sp macro="" textlink="">
      <cdr:nvSpPr>
        <cdr:cNvPr id="3" name="TextBox 1"/>
        <cdr:cNvSpPr txBox="1"/>
      </cdr:nvSpPr>
      <cdr:spPr>
        <a:xfrm xmlns:a="http://schemas.openxmlformats.org/drawingml/2006/main">
          <a:off x="1178343" y="148919"/>
          <a:ext cx="2974557" cy="402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Staff 2011-2012 </a:t>
          </a:r>
          <a:r>
            <a:rPr lang="en-AU" sz="1200" b="1">
              <a:latin typeface="Arial" pitchFamily="34" charset="0"/>
              <a:cs typeface="Arial" pitchFamily="34" charset="0"/>
            </a:rPr>
            <a:t>(No. of FTE)</a:t>
          </a:r>
        </a:p>
      </cdr:txBody>
    </cdr:sp>
  </cdr:relSizeAnchor>
</c:userShapes>
</file>

<file path=xl/drawings/drawing6.xml><?xml version="1.0" encoding="utf-8"?>
<c:userShapes xmlns:c="http://schemas.openxmlformats.org/drawingml/2006/chart">
  <cdr:relSizeAnchor xmlns:cdr="http://schemas.openxmlformats.org/drawingml/2006/chartDrawing">
    <cdr:from>
      <cdr:x>0.27781</cdr:x>
      <cdr:y>0.0259</cdr:y>
    </cdr:from>
    <cdr:to>
      <cdr:x>0.71777</cdr:x>
      <cdr:y>0.09909</cdr:y>
    </cdr:to>
    <cdr:sp macro="" textlink="">
      <cdr:nvSpPr>
        <cdr:cNvPr id="3" name="TextBox 1"/>
        <cdr:cNvSpPr txBox="1"/>
      </cdr:nvSpPr>
      <cdr:spPr>
        <a:xfrm xmlns:a="http://schemas.openxmlformats.org/drawingml/2006/main">
          <a:off x="2709681" y="134426"/>
          <a:ext cx="4291194" cy="3799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b="1">
              <a:effectLst/>
              <a:latin typeface="Arial" pitchFamily="34" charset="0"/>
              <a:ea typeface="+mn-ea"/>
              <a:cs typeface="Arial" pitchFamily="34" charset="0"/>
            </a:rPr>
            <a:t>Holdings 1996-97  to  2011-12  by year  </a:t>
          </a:r>
          <a:r>
            <a:rPr lang="en-AU" sz="1200" b="1">
              <a:effectLst/>
              <a:latin typeface="Arial" pitchFamily="34" charset="0"/>
              <a:ea typeface="+mn-ea"/>
              <a:cs typeface="Arial" pitchFamily="34" charset="0"/>
            </a:rPr>
            <a:t>(metres)</a:t>
          </a:r>
          <a:endParaRPr lang="en-AU" sz="1200">
            <a:effectLst/>
            <a:latin typeface="Arial" pitchFamily="34" charset="0"/>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0.22293</cdr:x>
      <cdr:y>0.018</cdr:y>
    </cdr:from>
    <cdr:to>
      <cdr:x>0.77565</cdr:x>
      <cdr:y>0.11354</cdr:y>
    </cdr:to>
    <cdr:sp macro="" textlink="">
      <cdr:nvSpPr>
        <cdr:cNvPr id="3" name="TextBox 1"/>
        <cdr:cNvSpPr txBox="1"/>
      </cdr:nvSpPr>
      <cdr:spPr>
        <a:xfrm xmlns:a="http://schemas.openxmlformats.org/drawingml/2006/main">
          <a:off x="1603198" y="88789"/>
          <a:ext cx="3974817" cy="4713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400" b="1">
              <a:latin typeface="Arial" pitchFamily="34" charset="0"/>
              <a:cs typeface="Arial" pitchFamily="34" charset="0"/>
            </a:rPr>
            <a:t>Staff 2011-2012 </a:t>
          </a:r>
          <a:r>
            <a:rPr lang="en-AU" sz="1200" b="1">
              <a:latin typeface="Arial" pitchFamily="34" charset="0"/>
              <a:cs typeface="Arial" pitchFamily="34" charset="0"/>
            </a:rPr>
            <a:t>(No. of FTE)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ftus\Workgroups\Executive\Executive%20Officer%20Procedures\CAARA%20stats%202009%20&amp;%202010\CAARA%20Stats%202010\CAARA%202010%20Sta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ftus\workgroups\Executive\Executive%20Officer%20Procedures\CAARA%20stats%202009%20&amp;%202010\CAARA%20Stats%202009\CAARA%202009%20Sta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s"/>
      <sheetName val="Holdings"/>
      <sheetName val="Items Issued"/>
      <sheetName val="Search Room"/>
      <sheetName val="Enquiries"/>
      <sheetName val="Staff"/>
      <sheetName val="Web Hits"/>
      <sheetName val="Web visits"/>
      <sheetName val="Repository"/>
      <sheetName val="Holdings by FTE"/>
      <sheetName val="Charts"/>
    </sheetNames>
    <sheetDataSet>
      <sheetData sheetId="0" refreshError="1">
        <row r="11">
          <cell r="C11" t="str">
            <v>367 631</v>
          </cell>
          <cell r="D11" t="str">
            <v>67 239</v>
          </cell>
          <cell r="E11" t="str">
            <v>89 575</v>
          </cell>
          <cell r="F11" t="str">
            <v>5 397</v>
          </cell>
          <cell r="G11" t="str">
            <v>17 885</v>
          </cell>
          <cell r="H11" t="str">
            <v>14 859</v>
          </cell>
          <cell r="I11" t="str">
            <v>74 103</v>
          </cell>
          <cell r="J11" t="str">
            <v>44 236</v>
          </cell>
          <cell r="L11" t="str">
            <v>96 215</v>
          </cell>
        </row>
        <row r="38">
          <cell r="F38">
            <v>925</v>
          </cell>
          <cell r="K38">
            <v>130</v>
          </cell>
        </row>
        <row r="39">
          <cell r="D39" t="str">
            <v>26 620</v>
          </cell>
          <cell r="E39" t="str">
            <v>37 007</v>
          </cell>
          <cell r="F39" t="str">
            <v>20 014</v>
          </cell>
          <cell r="G39" t="str">
            <v>7 904</v>
          </cell>
          <cell r="H39" t="str">
            <v>9 496</v>
          </cell>
          <cell r="I39" t="str">
            <v>7 352</v>
          </cell>
          <cell r="J39" t="str">
            <v>21 764</v>
          </cell>
          <cell r="K39">
            <v>685</v>
          </cell>
          <cell r="L39" t="str">
            <v>61 600</v>
          </cell>
        </row>
        <row r="40">
          <cell r="F40">
            <v>665</v>
          </cell>
          <cell r="K40">
            <v>160</v>
          </cell>
          <cell r="L40" t="str">
            <v>15 978</v>
          </cell>
        </row>
        <row r="45">
          <cell r="F45">
            <v>0</v>
          </cell>
        </row>
        <row r="59">
          <cell r="D59" t="str">
            <v>17 550</v>
          </cell>
          <cell r="E59" t="str">
            <v>12 000</v>
          </cell>
          <cell r="F59" t="str">
            <v>1 185</v>
          </cell>
          <cell r="G59" t="str">
            <v>2 000</v>
          </cell>
          <cell r="H59" t="str">
            <v>1 785</v>
          </cell>
          <cell r="I59" t="str">
            <v>5 053</v>
          </cell>
          <cell r="J59" t="str">
            <v>12 650</v>
          </cell>
          <cell r="K59" t="str">
            <v>3 000</v>
          </cell>
          <cell r="L59" t="str">
            <v>16 135</v>
          </cell>
        </row>
        <row r="65">
          <cell r="C65">
            <v>429.55</v>
          </cell>
          <cell r="D65">
            <v>66.31</v>
          </cell>
          <cell r="E65">
            <v>75</v>
          </cell>
          <cell r="F65">
            <v>11</v>
          </cell>
          <cell r="G65">
            <v>30.6</v>
          </cell>
          <cell r="H65">
            <v>22</v>
          </cell>
          <cell r="I65">
            <v>27.1</v>
          </cell>
          <cell r="J65">
            <v>59</v>
          </cell>
          <cell r="K65">
            <v>5</v>
          </cell>
          <cell r="L65">
            <v>138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tats"/>
      <sheetName val="Holdings"/>
      <sheetName val="Items Issued"/>
      <sheetName val="Search Room"/>
      <sheetName val="Enquiries"/>
      <sheetName val="Staff"/>
      <sheetName val="Web Hits"/>
      <sheetName val="Web visits"/>
      <sheetName val="Repository"/>
      <sheetName val="Holdings by FTE"/>
      <sheetName val="Charts"/>
    </sheetNames>
    <sheetDataSet>
      <sheetData sheetId="0">
        <row r="11">
          <cell r="H11" t="str">
            <v>14 859</v>
          </cell>
        </row>
        <row r="38">
          <cell r="F38">
            <v>934</v>
          </cell>
          <cell r="H38" t="str">
            <v>4 258</v>
          </cell>
          <cell r="K38">
            <v>45</v>
          </cell>
        </row>
        <row r="39">
          <cell r="H39" t="str">
            <v>9 853</v>
          </cell>
          <cell r="K39">
            <v>199</v>
          </cell>
        </row>
        <row r="40">
          <cell r="H40" t="str">
            <v>7 269</v>
          </cell>
        </row>
        <row r="44">
          <cell r="D44">
            <v>0</v>
          </cell>
        </row>
        <row r="45">
          <cell r="D45" t="str">
            <v>1 598 503</v>
          </cell>
        </row>
        <row r="59">
          <cell r="H59" t="str">
            <v>1 785</v>
          </cell>
        </row>
        <row r="65">
          <cell r="C65">
            <v>441.24</v>
          </cell>
          <cell r="D65">
            <v>61.28</v>
          </cell>
          <cell r="E65">
            <v>76</v>
          </cell>
          <cell r="F65">
            <v>13</v>
          </cell>
          <cell r="G65">
            <v>25</v>
          </cell>
          <cell r="H65">
            <v>22</v>
          </cell>
          <cell r="I65">
            <v>27.1</v>
          </cell>
          <cell r="J65">
            <v>57</v>
          </cell>
          <cell r="K65">
            <v>7</v>
          </cell>
          <cell r="L65">
            <v>147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tabSelected="1" topLeftCell="A77" workbookViewId="0">
      <selection activeCell="R86" sqref="R86"/>
    </sheetView>
  </sheetViews>
  <sheetFormatPr defaultRowHeight="12.75" x14ac:dyDescent="0.2"/>
  <cols>
    <col min="2" max="2" width="21.7109375" style="54" customWidth="1"/>
    <col min="3" max="3" width="21.28515625" customWidth="1"/>
    <col min="4" max="4" width="11.7109375" customWidth="1"/>
    <col min="5" max="5" width="13.140625" customWidth="1"/>
    <col min="6" max="6" width="12.140625" customWidth="1"/>
    <col min="7" max="7" width="12.7109375" customWidth="1"/>
    <col min="8" max="8" width="11.5703125" customWidth="1"/>
    <col min="9" max="9" width="12.140625" customWidth="1"/>
    <col min="10" max="10" width="12.5703125" customWidth="1"/>
    <col min="11" max="11" width="10.5703125" customWidth="1"/>
    <col min="12" max="12" width="12.140625" customWidth="1"/>
    <col min="13" max="13" width="9.140625" customWidth="1"/>
  </cols>
  <sheetData>
    <row r="1" spans="1:12" ht="38.25" customHeight="1" x14ac:dyDescent="0.2">
      <c r="A1" s="185"/>
      <c r="B1" s="187" t="s">
        <v>12</v>
      </c>
      <c r="C1" s="227" t="s">
        <v>13</v>
      </c>
      <c r="D1" s="227" t="s">
        <v>14</v>
      </c>
      <c r="E1" s="227" t="s">
        <v>15</v>
      </c>
      <c r="F1" s="227" t="s">
        <v>175</v>
      </c>
      <c r="G1" s="227" t="s">
        <v>16</v>
      </c>
      <c r="H1" s="227" t="s">
        <v>17</v>
      </c>
      <c r="I1" s="227" t="s">
        <v>18</v>
      </c>
      <c r="J1" s="227" t="s">
        <v>19</v>
      </c>
      <c r="K1" s="227" t="s">
        <v>20</v>
      </c>
      <c r="L1" s="227" t="s">
        <v>21</v>
      </c>
    </row>
    <row r="2" spans="1:12" ht="23.25" customHeight="1" thickBot="1" x14ac:dyDescent="0.25">
      <c r="A2" s="186"/>
      <c r="B2" s="188"/>
      <c r="C2" s="228"/>
      <c r="D2" s="228"/>
      <c r="E2" s="228"/>
      <c r="F2" s="228"/>
      <c r="G2" s="228"/>
      <c r="H2" s="228"/>
      <c r="I2" s="228"/>
      <c r="J2" s="228"/>
      <c r="K2" s="228"/>
      <c r="L2" s="228"/>
    </row>
    <row r="3" spans="1:12" ht="15" x14ac:dyDescent="0.2">
      <c r="A3" s="215"/>
      <c r="B3" s="216"/>
      <c r="C3" s="216"/>
      <c r="D3" s="216"/>
      <c r="E3" s="216"/>
      <c r="F3" s="216"/>
      <c r="G3" s="216"/>
      <c r="H3" s="216"/>
      <c r="I3" s="216"/>
      <c r="J3" s="216"/>
      <c r="K3" s="216"/>
      <c r="L3" s="217"/>
    </row>
    <row r="4" spans="1:12" ht="15.75" thickBot="1" x14ac:dyDescent="0.25">
      <c r="A4" s="203" t="s">
        <v>22</v>
      </c>
      <c r="B4" s="204"/>
      <c r="C4" s="204"/>
      <c r="D4" s="204"/>
      <c r="E4" s="204"/>
      <c r="F4" s="204"/>
      <c r="G4" s="204"/>
      <c r="H4" s="204"/>
      <c r="I4" s="204"/>
      <c r="J4" s="204"/>
      <c r="K4" s="204"/>
      <c r="L4" s="205"/>
    </row>
    <row r="5" spans="1:12" ht="23.25" thickBot="1" x14ac:dyDescent="0.25">
      <c r="A5" s="41" t="s">
        <v>23</v>
      </c>
      <c r="B5" s="42" t="s">
        <v>24</v>
      </c>
      <c r="C5" s="43">
        <v>381691</v>
      </c>
      <c r="D5" s="43">
        <v>69097</v>
      </c>
      <c r="E5" s="43">
        <v>91849</v>
      </c>
      <c r="F5" s="43">
        <v>5404</v>
      </c>
      <c r="G5" s="43">
        <v>19261</v>
      </c>
      <c r="H5" s="43">
        <v>14864</v>
      </c>
      <c r="I5" s="43">
        <v>74994</v>
      </c>
      <c r="J5" s="43">
        <v>46241</v>
      </c>
      <c r="K5" s="43">
        <v>0</v>
      </c>
      <c r="L5" s="43">
        <v>97922</v>
      </c>
    </row>
    <row r="6" spans="1:12" ht="23.25" thickBot="1" x14ac:dyDescent="0.25">
      <c r="A6" s="41" t="s">
        <v>25</v>
      </c>
      <c r="B6" s="42" t="s">
        <v>26</v>
      </c>
      <c r="C6" s="43">
        <v>39169100</v>
      </c>
      <c r="D6" s="43">
        <v>10917326</v>
      </c>
      <c r="E6" s="43">
        <v>14512142</v>
      </c>
      <c r="F6" s="43">
        <v>853832</v>
      </c>
      <c r="G6" s="43">
        <v>2720863</v>
      </c>
      <c r="H6" s="43">
        <v>2361888</v>
      </c>
      <c r="I6" s="43">
        <v>11849052</v>
      </c>
      <c r="J6" s="43">
        <v>1340989</v>
      </c>
      <c r="K6" s="43">
        <v>0</v>
      </c>
      <c r="L6" s="43">
        <v>6553647</v>
      </c>
    </row>
    <row r="7" spans="1:12" ht="23.25" customHeight="1" thickBot="1" x14ac:dyDescent="0.25">
      <c r="A7" s="41" t="s">
        <v>27</v>
      </c>
      <c r="B7" s="42" t="s">
        <v>28</v>
      </c>
      <c r="C7" s="43">
        <v>2608</v>
      </c>
      <c r="D7" s="43">
        <v>3543</v>
      </c>
      <c r="E7" s="43">
        <v>2154</v>
      </c>
      <c r="F7" s="45">
        <v>7</v>
      </c>
      <c r="G7" s="45">
        <v>439</v>
      </c>
      <c r="H7" s="45">
        <v>0.5</v>
      </c>
      <c r="I7" s="43">
        <v>1398</v>
      </c>
      <c r="J7" s="43">
        <v>1522</v>
      </c>
      <c r="K7" s="43">
        <v>0</v>
      </c>
      <c r="L7" s="43">
        <v>2404.94</v>
      </c>
    </row>
    <row r="8" spans="1:12" ht="23.25" thickBot="1" x14ac:dyDescent="0.25">
      <c r="A8" s="41" t="s">
        <v>29</v>
      </c>
      <c r="B8" s="42" t="s">
        <v>30</v>
      </c>
      <c r="C8" s="43">
        <v>260850</v>
      </c>
      <c r="D8" s="43">
        <v>559794</v>
      </c>
      <c r="E8" s="43">
        <v>340332</v>
      </c>
      <c r="F8" s="43">
        <v>1106</v>
      </c>
      <c r="G8" s="43">
        <v>29471</v>
      </c>
      <c r="H8" s="43">
        <v>79</v>
      </c>
      <c r="I8" s="43">
        <v>220884</v>
      </c>
      <c r="J8" s="43">
        <v>111765</v>
      </c>
      <c r="K8" s="43">
        <v>0</v>
      </c>
      <c r="L8" s="43">
        <v>246552</v>
      </c>
    </row>
    <row r="9" spans="1:12" ht="34.5" thickBot="1" x14ac:dyDescent="0.25">
      <c r="A9" s="41" t="s">
        <v>31</v>
      </c>
      <c r="B9" s="42" t="s">
        <v>32</v>
      </c>
      <c r="C9" s="45">
        <v>83.68</v>
      </c>
      <c r="D9" s="45">
        <v>1.32</v>
      </c>
      <c r="E9" s="43">
        <v>0</v>
      </c>
      <c r="F9" s="45">
        <v>0</v>
      </c>
      <c r="G9" s="45">
        <v>0</v>
      </c>
      <c r="H9" s="45">
        <v>0</v>
      </c>
      <c r="I9" s="45">
        <v>600</v>
      </c>
      <c r="J9" s="45">
        <v>0</v>
      </c>
      <c r="K9" s="45">
        <v>0</v>
      </c>
      <c r="L9" s="45">
        <v>0</v>
      </c>
    </row>
    <row r="10" spans="1:12" ht="34.5" thickBot="1" x14ac:dyDescent="0.25">
      <c r="A10" s="41" t="s">
        <v>33</v>
      </c>
      <c r="B10" s="42" t="s">
        <v>34</v>
      </c>
      <c r="C10" s="43">
        <v>8368</v>
      </c>
      <c r="D10" s="45">
        <v>0</v>
      </c>
      <c r="E10" s="43">
        <v>0</v>
      </c>
      <c r="F10" s="45">
        <v>0</v>
      </c>
      <c r="G10" s="45">
        <v>0</v>
      </c>
      <c r="H10" s="45">
        <v>0</v>
      </c>
      <c r="I10" s="43">
        <v>94800</v>
      </c>
      <c r="J10" s="45">
        <v>0</v>
      </c>
      <c r="K10" s="43">
        <v>0</v>
      </c>
      <c r="L10" s="45">
        <v>0</v>
      </c>
    </row>
    <row r="11" spans="1:12" ht="23.25" thickBot="1" x14ac:dyDescent="0.25">
      <c r="A11" s="41" t="s">
        <v>35</v>
      </c>
      <c r="B11" s="42" t="s">
        <v>36</v>
      </c>
      <c r="C11" s="43">
        <v>382166</v>
      </c>
      <c r="D11" s="43">
        <v>72640</v>
      </c>
      <c r="E11" s="43">
        <v>94003</v>
      </c>
      <c r="F11" s="43">
        <v>5411</v>
      </c>
      <c r="G11" s="43">
        <v>19700</v>
      </c>
      <c r="H11" s="43">
        <v>14865</v>
      </c>
      <c r="I11" s="43">
        <v>75792</v>
      </c>
      <c r="J11" s="43">
        <v>47887</v>
      </c>
      <c r="K11" s="43">
        <v>0</v>
      </c>
      <c r="L11" s="43">
        <v>100327</v>
      </c>
    </row>
    <row r="12" spans="1:12" ht="23.25" thickBot="1" x14ac:dyDescent="0.25">
      <c r="A12" s="41" t="s">
        <v>37</v>
      </c>
      <c r="B12" s="42" t="s">
        <v>38</v>
      </c>
      <c r="C12" s="43">
        <v>39343690</v>
      </c>
      <c r="D12" s="43">
        <v>11477120</v>
      </c>
      <c r="E12" s="43">
        <v>15050221</v>
      </c>
      <c r="F12" s="43">
        <v>854938</v>
      </c>
      <c r="G12" s="43">
        <v>2720863</v>
      </c>
      <c r="H12" s="43">
        <v>2361967</v>
      </c>
      <c r="I12" s="43">
        <v>11975136</v>
      </c>
      <c r="J12" s="43">
        <v>1388723</v>
      </c>
      <c r="K12" s="43">
        <v>0</v>
      </c>
      <c r="L12" s="43">
        <v>7000000</v>
      </c>
    </row>
    <row r="13" spans="1:12" ht="33" thickBot="1" x14ac:dyDescent="0.25">
      <c r="A13" s="41">
        <v>5</v>
      </c>
      <c r="B13" s="42" t="s">
        <v>39</v>
      </c>
      <c r="C13" s="46" t="s">
        <v>40</v>
      </c>
      <c r="D13" s="46" t="s">
        <v>41</v>
      </c>
      <c r="E13" s="46" t="s">
        <v>41</v>
      </c>
      <c r="F13" s="46" t="s">
        <v>41</v>
      </c>
      <c r="G13" s="46" t="s">
        <v>41</v>
      </c>
      <c r="H13" s="46" t="s">
        <v>41</v>
      </c>
      <c r="I13" s="46" t="s">
        <v>41</v>
      </c>
      <c r="J13" s="46" t="s">
        <v>146</v>
      </c>
      <c r="K13" s="46" t="s">
        <v>42</v>
      </c>
      <c r="L13" s="46" t="s">
        <v>43</v>
      </c>
    </row>
    <row r="14" spans="1:12" ht="15" x14ac:dyDescent="0.2">
      <c r="A14" s="215"/>
      <c r="B14" s="216"/>
      <c r="C14" s="216"/>
      <c r="D14" s="216"/>
      <c r="E14" s="216"/>
      <c r="F14" s="216"/>
      <c r="G14" s="216"/>
      <c r="H14" s="216"/>
      <c r="I14" s="216"/>
      <c r="J14" s="216"/>
      <c r="K14" s="216"/>
      <c r="L14" s="217"/>
    </row>
    <row r="15" spans="1:12" ht="15.75" thickBot="1" x14ac:dyDescent="0.25">
      <c r="A15" s="203" t="s">
        <v>44</v>
      </c>
      <c r="B15" s="204"/>
      <c r="C15" s="204"/>
      <c r="D15" s="204"/>
      <c r="E15" s="204"/>
      <c r="F15" s="204"/>
      <c r="G15" s="204"/>
      <c r="H15" s="204"/>
      <c r="I15" s="204"/>
      <c r="J15" s="204"/>
      <c r="K15" s="204"/>
      <c r="L15" s="205"/>
    </row>
    <row r="16" spans="1:12" ht="13.5" thickBot="1" x14ac:dyDescent="0.25">
      <c r="A16" s="224" t="s">
        <v>45</v>
      </c>
      <c r="B16" s="225"/>
      <c r="C16" s="225"/>
      <c r="D16" s="225"/>
      <c r="E16" s="225"/>
      <c r="F16" s="225"/>
      <c r="G16" s="225"/>
      <c r="H16" s="225"/>
      <c r="I16" s="225"/>
      <c r="J16" s="225"/>
      <c r="K16" s="225"/>
      <c r="L16" s="226"/>
    </row>
    <row r="17" spans="1:12" ht="23.25" thickBot="1" x14ac:dyDescent="0.25">
      <c r="A17" s="41" t="s">
        <v>46</v>
      </c>
      <c r="B17" s="42" t="s">
        <v>47</v>
      </c>
      <c r="C17" s="43">
        <v>93506</v>
      </c>
      <c r="D17" s="43">
        <v>4562</v>
      </c>
      <c r="E17" s="43">
        <v>22328</v>
      </c>
      <c r="F17" s="43">
        <v>4776</v>
      </c>
      <c r="G17" s="43">
        <v>19391</v>
      </c>
      <c r="H17" s="43">
        <v>7287</v>
      </c>
      <c r="I17" s="43">
        <v>40990</v>
      </c>
      <c r="J17" s="43">
        <v>22128</v>
      </c>
      <c r="K17" s="45" t="s">
        <v>6</v>
      </c>
      <c r="L17" s="43">
        <v>6146</v>
      </c>
    </row>
    <row r="18" spans="1:12" ht="23.25" thickBot="1" x14ac:dyDescent="0.25">
      <c r="A18" s="41" t="s">
        <v>48</v>
      </c>
      <c r="B18" s="42" t="s">
        <v>49</v>
      </c>
      <c r="C18" s="43">
        <v>94258</v>
      </c>
      <c r="D18" s="43">
        <v>5168</v>
      </c>
      <c r="E18" s="43">
        <v>22747</v>
      </c>
      <c r="F18" s="43">
        <v>4809</v>
      </c>
      <c r="G18" s="43">
        <v>20095</v>
      </c>
      <c r="H18" s="43">
        <v>7298</v>
      </c>
      <c r="I18" s="43">
        <v>41644</v>
      </c>
      <c r="J18" s="43">
        <v>22226</v>
      </c>
      <c r="K18" s="45" t="s">
        <v>6</v>
      </c>
      <c r="L18" s="43">
        <v>6242</v>
      </c>
    </row>
    <row r="19" spans="1:12" x14ac:dyDescent="0.2">
      <c r="A19" s="206"/>
      <c r="B19" s="207"/>
      <c r="C19" s="207"/>
      <c r="D19" s="207"/>
      <c r="E19" s="207"/>
      <c r="F19" s="207"/>
      <c r="G19" s="207"/>
      <c r="H19" s="207"/>
      <c r="I19" s="207"/>
      <c r="J19" s="207"/>
      <c r="K19" s="207"/>
      <c r="L19" s="208"/>
    </row>
    <row r="20" spans="1:12" ht="13.5" thickBot="1" x14ac:dyDescent="0.25">
      <c r="A20" s="209" t="s">
        <v>50</v>
      </c>
      <c r="B20" s="210"/>
      <c r="C20" s="210"/>
      <c r="D20" s="210"/>
      <c r="E20" s="210"/>
      <c r="F20" s="210"/>
      <c r="G20" s="210"/>
      <c r="H20" s="210"/>
      <c r="I20" s="210"/>
      <c r="J20" s="210"/>
      <c r="K20" s="210"/>
      <c r="L20" s="211"/>
    </row>
    <row r="21" spans="1:12" ht="23.25" thickBot="1" x14ac:dyDescent="0.25">
      <c r="A21" s="41" t="s">
        <v>51</v>
      </c>
      <c r="B21" s="42" t="s">
        <v>47</v>
      </c>
      <c r="C21" s="43">
        <v>9955723</v>
      </c>
      <c r="D21" s="43">
        <v>455592</v>
      </c>
      <c r="E21" s="43">
        <v>5843443</v>
      </c>
      <c r="F21" s="43">
        <v>108539</v>
      </c>
      <c r="G21" s="43">
        <v>818608</v>
      </c>
      <c r="H21" s="43">
        <v>700513</v>
      </c>
      <c r="I21" s="43">
        <v>1435080</v>
      </c>
      <c r="J21" s="43">
        <v>1496404</v>
      </c>
      <c r="K21" s="45" t="s">
        <v>6</v>
      </c>
      <c r="L21" s="43">
        <v>5890212</v>
      </c>
    </row>
    <row r="22" spans="1:12" ht="23.25" thickBot="1" x14ac:dyDescent="0.25">
      <c r="A22" s="41" t="s">
        <v>52</v>
      </c>
      <c r="B22" s="42" t="s">
        <v>49</v>
      </c>
      <c r="C22" s="43">
        <v>12077689</v>
      </c>
      <c r="D22" s="43">
        <v>822237</v>
      </c>
      <c r="E22" s="43">
        <v>5327127</v>
      </c>
      <c r="F22" s="43">
        <v>129339</v>
      </c>
      <c r="G22" s="43">
        <v>902032</v>
      </c>
      <c r="H22" s="43">
        <v>720823</v>
      </c>
      <c r="I22" s="43">
        <v>1591613</v>
      </c>
      <c r="J22" s="43">
        <v>1624019</v>
      </c>
      <c r="K22" s="45" t="s">
        <v>6</v>
      </c>
      <c r="L22" s="43">
        <v>5610389</v>
      </c>
    </row>
    <row r="23" spans="1:12" x14ac:dyDescent="0.2">
      <c r="A23" s="206"/>
      <c r="B23" s="207"/>
      <c r="C23" s="207"/>
      <c r="D23" s="207"/>
      <c r="E23" s="207"/>
      <c r="F23" s="207"/>
      <c r="G23" s="207"/>
      <c r="H23" s="207"/>
      <c r="I23" s="207"/>
      <c r="J23" s="207"/>
      <c r="K23" s="207"/>
      <c r="L23" s="208"/>
    </row>
    <row r="24" spans="1:12" ht="13.5" thickBot="1" x14ac:dyDescent="0.25">
      <c r="A24" s="209" t="s">
        <v>53</v>
      </c>
      <c r="B24" s="210"/>
      <c r="C24" s="210"/>
      <c r="D24" s="210"/>
      <c r="E24" s="210"/>
      <c r="F24" s="210"/>
      <c r="G24" s="210"/>
      <c r="H24" s="210"/>
      <c r="I24" s="210"/>
      <c r="J24" s="210"/>
      <c r="K24" s="210"/>
      <c r="L24" s="211"/>
    </row>
    <row r="25" spans="1:12" ht="23.25" thickBot="1" x14ac:dyDescent="0.25">
      <c r="A25" s="41" t="s">
        <v>54</v>
      </c>
      <c r="B25" s="42" t="s">
        <v>47</v>
      </c>
      <c r="C25" s="43">
        <v>67300</v>
      </c>
      <c r="D25" s="43">
        <v>15684</v>
      </c>
      <c r="E25" s="43">
        <v>15265</v>
      </c>
      <c r="F25" s="43">
        <v>3789</v>
      </c>
      <c r="G25" s="43">
        <v>20732</v>
      </c>
      <c r="H25" s="43">
        <v>4466</v>
      </c>
      <c r="I25" s="43">
        <v>23024</v>
      </c>
      <c r="J25" s="43">
        <v>17134</v>
      </c>
      <c r="K25" s="45" t="s">
        <v>6</v>
      </c>
      <c r="L25" s="43">
        <v>21580</v>
      </c>
    </row>
    <row r="26" spans="1:12" ht="23.25" thickBot="1" x14ac:dyDescent="0.25">
      <c r="A26" s="41" t="s">
        <v>55</v>
      </c>
      <c r="B26" s="42" t="s">
        <v>49</v>
      </c>
      <c r="C26" s="43">
        <v>67502</v>
      </c>
      <c r="D26" s="43">
        <v>15478</v>
      </c>
      <c r="E26" s="43">
        <v>15545</v>
      </c>
      <c r="F26" s="43">
        <v>3821</v>
      </c>
      <c r="G26" s="43">
        <v>21242</v>
      </c>
      <c r="H26" s="43">
        <v>4523</v>
      </c>
      <c r="I26" s="43">
        <v>23515</v>
      </c>
      <c r="J26" s="43">
        <v>17429</v>
      </c>
      <c r="K26" s="45" t="s">
        <v>6</v>
      </c>
      <c r="L26" s="43">
        <v>21241</v>
      </c>
    </row>
    <row r="27" spans="1:12" x14ac:dyDescent="0.2">
      <c r="A27" s="218"/>
      <c r="B27" s="219"/>
      <c r="C27" s="219"/>
      <c r="D27" s="219"/>
      <c r="E27" s="219"/>
      <c r="F27" s="219"/>
      <c r="G27" s="219"/>
      <c r="H27" s="219"/>
      <c r="I27" s="219"/>
      <c r="J27" s="219"/>
      <c r="K27" s="219"/>
      <c r="L27" s="220"/>
    </row>
    <row r="28" spans="1:12" ht="13.5" thickBot="1" x14ac:dyDescent="0.25">
      <c r="A28" s="209" t="s">
        <v>56</v>
      </c>
      <c r="B28" s="210"/>
      <c r="C28" s="210"/>
      <c r="D28" s="210"/>
      <c r="E28" s="210"/>
      <c r="F28" s="210"/>
      <c r="G28" s="210"/>
      <c r="H28" s="210"/>
      <c r="I28" s="210"/>
      <c r="J28" s="210"/>
      <c r="K28" s="210"/>
      <c r="L28" s="211"/>
    </row>
    <row r="29" spans="1:12" ht="23.25" thickBot="1" x14ac:dyDescent="0.25">
      <c r="A29" s="41" t="s">
        <v>57</v>
      </c>
      <c r="B29" s="42" t="s">
        <v>47</v>
      </c>
      <c r="C29" s="43">
        <v>9183</v>
      </c>
      <c r="D29" s="43">
        <v>4354</v>
      </c>
      <c r="E29" s="43">
        <v>4797</v>
      </c>
      <c r="F29" s="45">
        <v>1209</v>
      </c>
      <c r="G29" s="43">
        <v>5403</v>
      </c>
      <c r="H29" s="43">
        <v>1730</v>
      </c>
      <c r="I29" s="43">
        <v>3071</v>
      </c>
      <c r="J29" s="43">
        <v>5520</v>
      </c>
      <c r="K29" s="45" t="s">
        <v>6</v>
      </c>
      <c r="L29" s="43">
        <v>6641</v>
      </c>
    </row>
    <row r="30" spans="1:12" x14ac:dyDescent="0.2">
      <c r="A30" s="201" t="s">
        <v>58</v>
      </c>
      <c r="B30" s="201" t="s">
        <v>49</v>
      </c>
      <c r="C30" s="221">
        <v>9201</v>
      </c>
      <c r="D30" s="221">
        <v>4371</v>
      </c>
      <c r="E30" s="221">
        <v>4821</v>
      </c>
      <c r="F30" s="199">
        <v>1237</v>
      </c>
      <c r="G30" s="221">
        <v>5637</v>
      </c>
      <c r="H30" s="221">
        <v>1747</v>
      </c>
      <c r="I30" s="221">
        <v>3155</v>
      </c>
      <c r="J30" s="221">
        <v>5656</v>
      </c>
      <c r="K30" s="199" t="s">
        <v>6</v>
      </c>
      <c r="L30" s="221">
        <v>6497</v>
      </c>
    </row>
    <row r="31" spans="1:12" ht="13.5" thickBot="1" x14ac:dyDescent="0.25">
      <c r="A31" s="202"/>
      <c r="B31" s="202"/>
      <c r="C31" s="222"/>
      <c r="D31" s="222"/>
      <c r="E31" s="222"/>
      <c r="F31" s="200"/>
      <c r="G31" s="223"/>
      <c r="H31" s="200"/>
      <c r="I31" s="222"/>
      <c r="J31" s="222"/>
      <c r="K31" s="200"/>
      <c r="L31" s="222"/>
    </row>
    <row r="32" spans="1:12" x14ac:dyDescent="0.2">
      <c r="A32" s="218"/>
      <c r="B32" s="219"/>
      <c r="C32" s="219"/>
      <c r="D32" s="219"/>
      <c r="E32" s="219"/>
      <c r="F32" s="219"/>
      <c r="G32" s="219"/>
      <c r="H32" s="219"/>
      <c r="I32" s="219"/>
      <c r="J32" s="219"/>
      <c r="K32" s="219"/>
      <c r="L32" s="220"/>
    </row>
    <row r="33" spans="1:12" ht="13.5" thickBot="1" x14ac:dyDescent="0.25">
      <c r="A33" s="209" t="s">
        <v>59</v>
      </c>
      <c r="B33" s="210"/>
      <c r="C33" s="210"/>
      <c r="D33" s="210"/>
      <c r="E33" s="210"/>
      <c r="F33" s="210"/>
      <c r="G33" s="210"/>
      <c r="H33" s="210"/>
      <c r="I33" s="210"/>
      <c r="J33" s="210"/>
      <c r="K33" s="210"/>
      <c r="L33" s="211"/>
    </row>
    <row r="34" spans="1:12" ht="23.25" thickBot="1" x14ac:dyDescent="0.25">
      <c r="A34" s="41" t="s">
        <v>60</v>
      </c>
      <c r="B34" s="42" t="s">
        <v>47</v>
      </c>
      <c r="C34" s="48">
        <v>0.98</v>
      </c>
      <c r="D34" s="48">
        <v>0.99</v>
      </c>
      <c r="E34" s="48">
        <v>0.82</v>
      </c>
      <c r="F34" s="48">
        <v>0.95</v>
      </c>
      <c r="G34" s="48">
        <v>0.98</v>
      </c>
      <c r="H34" s="48">
        <v>0.98</v>
      </c>
      <c r="I34" s="48">
        <v>0.3</v>
      </c>
      <c r="J34" s="48">
        <v>0.88</v>
      </c>
      <c r="K34" s="45" t="s">
        <v>6</v>
      </c>
      <c r="L34" s="48">
        <v>0.99</v>
      </c>
    </row>
    <row r="35" spans="1:12" ht="23.25" thickBot="1" x14ac:dyDescent="0.25">
      <c r="A35" s="41" t="s">
        <v>61</v>
      </c>
      <c r="B35" s="42" t="s">
        <v>49</v>
      </c>
      <c r="C35" s="48">
        <v>0.98</v>
      </c>
      <c r="D35" s="48">
        <v>0.99</v>
      </c>
      <c r="E35" s="48">
        <v>0.83</v>
      </c>
      <c r="F35" s="48">
        <v>0.95</v>
      </c>
      <c r="G35" s="48">
        <v>0.97</v>
      </c>
      <c r="H35" s="48">
        <v>0.98</v>
      </c>
      <c r="I35" s="48">
        <v>0.3</v>
      </c>
      <c r="J35" s="48">
        <v>0.88</v>
      </c>
      <c r="K35" s="45" t="s">
        <v>6</v>
      </c>
      <c r="L35" s="48">
        <v>0.95</v>
      </c>
    </row>
    <row r="36" spans="1:12" x14ac:dyDescent="0.2">
      <c r="A36" s="212"/>
      <c r="B36" s="213"/>
      <c r="C36" s="213"/>
      <c r="D36" s="213"/>
      <c r="E36" s="213"/>
      <c r="F36" s="213"/>
      <c r="G36" s="213"/>
      <c r="H36" s="213"/>
      <c r="I36" s="213"/>
      <c r="J36" s="213"/>
      <c r="K36" s="213"/>
      <c r="L36" s="214"/>
    </row>
    <row r="37" spans="1:12" ht="15.75" thickBot="1" x14ac:dyDescent="0.25">
      <c r="A37" s="203" t="s">
        <v>62</v>
      </c>
      <c r="B37" s="204"/>
      <c r="C37" s="204"/>
      <c r="D37" s="204"/>
      <c r="E37" s="204"/>
      <c r="F37" s="204"/>
      <c r="G37" s="204"/>
      <c r="H37" s="204"/>
      <c r="I37" s="204"/>
      <c r="J37" s="204"/>
      <c r="K37" s="204"/>
      <c r="L37" s="205"/>
    </row>
    <row r="38" spans="1:12" ht="23.25" thickBot="1" x14ac:dyDescent="0.25">
      <c r="A38" s="41" t="s">
        <v>63</v>
      </c>
      <c r="B38" s="42" t="s">
        <v>64</v>
      </c>
      <c r="C38" s="43">
        <v>17592</v>
      </c>
      <c r="D38" s="43">
        <v>47413</v>
      </c>
      <c r="E38" s="43">
        <v>16108</v>
      </c>
      <c r="F38" s="45">
        <v>875</v>
      </c>
      <c r="G38" s="43">
        <v>3269</v>
      </c>
      <c r="H38" s="43">
        <v>3513</v>
      </c>
      <c r="I38" s="43">
        <v>3012</v>
      </c>
      <c r="J38" s="43">
        <v>5986</v>
      </c>
      <c r="K38" s="45">
        <v>111</v>
      </c>
      <c r="L38" s="43">
        <v>13392</v>
      </c>
    </row>
    <row r="39" spans="1:12" ht="23.25" thickBot="1" x14ac:dyDescent="0.25">
      <c r="A39" s="41" t="s">
        <v>65</v>
      </c>
      <c r="B39" s="42" t="s">
        <v>66</v>
      </c>
      <c r="C39" s="43">
        <v>110534</v>
      </c>
      <c r="D39" s="43">
        <v>23222</v>
      </c>
      <c r="E39" s="43">
        <v>42381</v>
      </c>
      <c r="F39" s="43">
        <v>21618</v>
      </c>
      <c r="G39" s="43">
        <v>10538</v>
      </c>
      <c r="H39" s="43">
        <v>7477</v>
      </c>
      <c r="I39" s="43">
        <v>6362</v>
      </c>
      <c r="J39" s="43">
        <v>21928</v>
      </c>
      <c r="K39" s="45">
        <v>624</v>
      </c>
      <c r="L39" s="43">
        <v>47869</v>
      </c>
    </row>
    <row r="40" spans="1:12" ht="42.75" customHeight="1" thickBot="1" x14ac:dyDescent="0.25">
      <c r="A40" s="41" t="s">
        <v>67</v>
      </c>
      <c r="B40" s="42" t="s">
        <v>68</v>
      </c>
      <c r="C40" s="43">
        <v>90243</v>
      </c>
      <c r="D40" s="43">
        <v>12538</v>
      </c>
      <c r="E40" s="43">
        <v>13232</v>
      </c>
      <c r="F40" s="45">
        <v>668</v>
      </c>
      <c r="G40" s="43">
        <v>2502</v>
      </c>
      <c r="H40" s="43">
        <v>6681</v>
      </c>
      <c r="I40" s="43">
        <v>5514</v>
      </c>
      <c r="J40" s="43">
        <v>19535</v>
      </c>
      <c r="K40" s="45">
        <v>160</v>
      </c>
      <c r="L40" s="43">
        <v>14152</v>
      </c>
    </row>
    <row r="41" spans="1:12" ht="58.5" customHeight="1" thickBot="1" x14ac:dyDescent="0.25">
      <c r="A41" s="41" t="s">
        <v>69</v>
      </c>
      <c r="B41" s="42" t="s">
        <v>70</v>
      </c>
      <c r="C41" s="43">
        <v>11527</v>
      </c>
      <c r="D41" s="43">
        <v>1923</v>
      </c>
      <c r="E41" s="43">
        <v>9374</v>
      </c>
      <c r="F41" s="43">
        <v>744</v>
      </c>
      <c r="G41" s="43">
        <v>1337</v>
      </c>
      <c r="H41" s="43">
        <v>749</v>
      </c>
      <c r="I41" s="43">
        <v>8213</v>
      </c>
      <c r="J41" s="43">
        <v>2439</v>
      </c>
      <c r="K41" s="45">
        <v>1</v>
      </c>
      <c r="L41" s="43">
        <v>5112</v>
      </c>
    </row>
    <row r="42" spans="1:12" x14ac:dyDescent="0.2">
      <c r="A42" s="206"/>
      <c r="B42" s="207"/>
      <c r="C42" s="207"/>
      <c r="D42" s="207"/>
      <c r="E42" s="207"/>
      <c r="F42" s="207"/>
      <c r="G42" s="207"/>
      <c r="H42" s="207"/>
      <c r="I42" s="207"/>
      <c r="J42" s="207"/>
      <c r="K42" s="207"/>
      <c r="L42" s="208"/>
    </row>
    <row r="43" spans="1:12" ht="13.5" thickBot="1" x14ac:dyDescent="0.25">
      <c r="A43" s="209" t="s">
        <v>71</v>
      </c>
      <c r="B43" s="210"/>
      <c r="C43" s="210"/>
      <c r="D43" s="210"/>
      <c r="E43" s="210"/>
      <c r="F43" s="210"/>
      <c r="G43" s="210"/>
      <c r="H43" s="210"/>
      <c r="I43" s="210"/>
      <c r="J43" s="210"/>
      <c r="K43" s="210"/>
      <c r="L43" s="211"/>
    </row>
    <row r="44" spans="1:12" ht="23.25" thickBot="1" x14ac:dyDescent="0.25">
      <c r="A44" s="41" t="s">
        <v>72</v>
      </c>
      <c r="B44" s="42" t="s">
        <v>73</v>
      </c>
      <c r="C44" s="49" t="s">
        <v>6</v>
      </c>
      <c r="D44" s="44">
        <v>51384872</v>
      </c>
      <c r="E44" s="43">
        <v>969077</v>
      </c>
      <c r="F44" s="44">
        <v>30798</v>
      </c>
      <c r="G44" s="43">
        <v>7137485</v>
      </c>
      <c r="H44" s="43">
        <v>1753471</v>
      </c>
      <c r="I44" s="51">
        <v>3217103</v>
      </c>
      <c r="J44" s="51">
        <v>1856537</v>
      </c>
      <c r="K44" s="43">
        <v>7296</v>
      </c>
      <c r="L44" s="43">
        <v>4816073</v>
      </c>
    </row>
    <row r="45" spans="1:12" s="55" customFormat="1" ht="34.5" thickBot="1" x14ac:dyDescent="0.25">
      <c r="A45" s="50" t="s">
        <v>74</v>
      </c>
      <c r="B45" s="50" t="s">
        <v>75</v>
      </c>
      <c r="C45" s="51">
        <v>5970037</v>
      </c>
      <c r="D45" s="51">
        <v>1592287</v>
      </c>
      <c r="E45" s="51">
        <v>440642</v>
      </c>
      <c r="F45" s="52" t="s">
        <v>6</v>
      </c>
      <c r="G45" s="51">
        <v>836320</v>
      </c>
      <c r="H45" s="51">
        <v>101430</v>
      </c>
      <c r="I45" s="51">
        <v>108682</v>
      </c>
      <c r="J45" s="51">
        <v>376716</v>
      </c>
      <c r="K45" s="51">
        <v>5155</v>
      </c>
      <c r="L45" s="51" t="s">
        <v>6</v>
      </c>
    </row>
    <row r="46" spans="1:12" x14ac:dyDescent="0.2">
      <c r="A46" s="206"/>
      <c r="B46" s="207"/>
      <c r="C46" s="207"/>
      <c r="D46" s="207"/>
      <c r="E46" s="207"/>
      <c r="F46" s="207"/>
      <c r="G46" s="207"/>
      <c r="H46" s="207"/>
      <c r="I46" s="207"/>
      <c r="J46" s="207"/>
      <c r="K46" s="207"/>
      <c r="L46" s="208"/>
    </row>
    <row r="47" spans="1:12" ht="13.5" thickBot="1" x14ac:dyDescent="0.25">
      <c r="A47" s="209" t="s">
        <v>76</v>
      </c>
      <c r="B47" s="210"/>
      <c r="C47" s="210"/>
      <c r="D47" s="210"/>
      <c r="E47" s="210"/>
      <c r="F47" s="210"/>
      <c r="G47" s="210"/>
      <c r="H47" s="210"/>
      <c r="I47" s="210"/>
      <c r="J47" s="210"/>
      <c r="K47" s="210"/>
      <c r="L47" s="211"/>
    </row>
    <row r="48" spans="1:12" ht="23.25" thickBot="1" x14ac:dyDescent="0.25">
      <c r="A48" s="41" t="s">
        <v>77</v>
      </c>
      <c r="B48" s="42" t="s">
        <v>78</v>
      </c>
      <c r="C48" s="45" t="s">
        <v>171</v>
      </c>
      <c r="D48" s="45" t="s">
        <v>171</v>
      </c>
      <c r="E48" s="45" t="s">
        <v>171</v>
      </c>
      <c r="F48" s="45" t="s">
        <v>171</v>
      </c>
      <c r="G48" s="45" t="s">
        <v>171</v>
      </c>
      <c r="H48" s="45" t="s">
        <v>171</v>
      </c>
      <c r="I48" s="45" t="s">
        <v>171</v>
      </c>
      <c r="J48" s="45" t="s">
        <v>171</v>
      </c>
      <c r="K48" s="45" t="s">
        <v>172</v>
      </c>
      <c r="L48" s="45" t="s">
        <v>171</v>
      </c>
    </row>
    <row r="49" spans="1:12" ht="13.5" thickBot="1" x14ac:dyDescent="0.25">
      <c r="A49" s="41" t="s">
        <v>79</v>
      </c>
      <c r="B49" s="42" t="s">
        <v>80</v>
      </c>
      <c r="C49" s="45" t="s">
        <v>171</v>
      </c>
      <c r="D49" s="45" t="s">
        <v>171</v>
      </c>
      <c r="E49" s="45" t="s">
        <v>171</v>
      </c>
      <c r="F49" s="45" t="s">
        <v>171</v>
      </c>
      <c r="G49" s="45" t="s">
        <v>171</v>
      </c>
      <c r="H49" s="45" t="s">
        <v>171</v>
      </c>
      <c r="I49" s="45" t="s">
        <v>171</v>
      </c>
      <c r="J49" s="45" t="s">
        <v>171</v>
      </c>
      <c r="K49" s="45" t="s">
        <v>172</v>
      </c>
      <c r="L49" s="45" t="s">
        <v>171</v>
      </c>
    </row>
    <row r="50" spans="1:12" ht="23.25" thickBot="1" x14ac:dyDescent="0.25">
      <c r="A50" s="41" t="s">
        <v>81</v>
      </c>
      <c r="B50" s="42" t="s">
        <v>82</v>
      </c>
      <c r="C50" s="45" t="s">
        <v>171</v>
      </c>
      <c r="D50" s="45" t="s">
        <v>171</v>
      </c>
      <c r="E50" s="45" t="s">
        <v>171</v>
      </c>
      <c r="F50" s="45" t="s">
        <v>171</v>
      </c>
      <c r="G50" s="45" t="s">
        <v>171</v>
      </c>
      <c r="H50" s="45" t="s">
        <v>171</v>
      </c>
      <c r="I50" s="45" t="s">
        <v>171</v>
      </c>
      <c r="J50" s="45" t="s">
        <v>171</v>
      </c>
      <c r="K50" s="45" t="s">
        <v>171</v>
      </c>
      <c r="L50" s="45" t="s">
        <v>171</v>
      </c>
    </row>
    <row r="51" spans="1:12" ht="13.5" thickBot="1" x14ac:dyDescent="0.25">
      <c r="A51" s="41" t="s">
        <v>83</v>
      </c>
      <c r="B51" s="42" t="s">
        <v>84</v>
      </c>
      <c r="C51" s="45" t="s">
        <v>171</v>
      </c>
      <c r="D51" s="45" t="s">
        <v>171</v>
      </c>
      <c r="E51" s="45" t="s">
        <v>171</v>
      </c>
      <c r="F51" s="45" t="s">
        <v>172</v>
      </c>
      <c r="G51" s="45" t="s">
        <v>171</v>
      </c>
      <c r="H51" s="45" t="s">
        <v>171</v>
      </c>
      <c r="I51" s="45" t="s">
        <v>172</v>
      </c>
      <c r="J51" s="45" t="s">
        <v>171</v>
      </c>
      <c r="K51" s="45" t="s">
        <v>171</v>
      </c>
      <c r="L51" s="45" t="s">
        <v>171</v>
      </c>
    </row>
    <row r="52" spans="1:12" x14ac:dyDescent="0.2">
      <c r="A52" s="206"/>
      <c r="B52" s="207"/>
      <c r="C52" s="207"/>
      <c r="D52" s="207"/>
      <c r="E52" s="207"/>
      <c r="F52" s="207"/>
      <c r="G52" s="207"/>
      <c r="H52" s="207"/>
      <c r="I52" s="207"/>
      <c r="J52" s="207"/>
      <c r="K52" s="207"/>
      <c r="L52" s="208"/>
    </row>
    <row r="53" spans="1:12" ht="13.5" thickBot="1" x14ac:dyDescent="0.25">
      <c r="A53" s="209" t="s">
        <v>85</v>
      </c>
      <c r="B53" s="210"/>
      <c r="C53" s="210"/>
      <c r="D53" s="210"/>
      <c r="E53" s="210"/>
      <c r="F53" s="210"/>
      <c r="G53" s="210"/>
      <c r="H53" s="210"/>
      <c r="I53" s="210"/>
      <c r="J53" s="210"/>
      <c r="K53" s="210"/>
      <c r="L53" s="211"/>
    </row>
    <row r="54" spans="1:12" ht="13.5" thickBot="1" x14ac:dyDescent="0.25">
      <c r="A54" s="41" t="s">
        <v>86</v>
      </c>
      <c r="B54" s="42" t="s">
        <v>87</v>
      </c>
      <c r="C54" s="48">
        <v>0.03</v>
      </c>
      <c r="D54" s="48">
        <v>0.05</v>
      </c>
      <c r="E54" s="48">
        <v>0.15</v>
      </c>
      <c r="F54" s="48">
        <v>0.06</v>
      </c>
      <c r="G54" s="45" t="s">
        <v>6</v>
      </c>
      <c r="H54" s="45" t="s">
        <v>6</v>
      </c>
      <c r="I54" s="48">
        <v>0.85</v>
      </c>
      <c r="J54" s="48">
        <v>7.0000000000000001E-3</v>
      </c>
      <c r="K54" s="48">
        <v>0.01</v>
      </c>
      <c r="L54" s="48">
        <v>0.01</v>
      </c>
    </row>
    <row r="55" spans="1:12" ht="13.5" thickBot="1" x14ac:dyDescent="0.25">
      <c r="A55" s="41" t="s">
        <v>88</v>
      </c>
      <c r="B55" s="42" t="s">
        <v>89</v>
      </c>
      <c r="C55" s="48">
        <v>0.97</v>
      </c>
      <c r="D55" s="48">
        <v>0.95</v>
      </c>
      <c r="E55" s="48">
        <v>0.85</v>
      </c>
      <c r="F55" s="48">
        <v>0.94</v>
      </c>
      <c r="G55" s="45" t="s">
        <v>6</v>
      </c>
      <c r="H55" s="45" t="s">
        <v>6</v>
      </c>
      <c r="I55" s="48">
        <v>0.92</v>
      </c>
      <c r="J55" s="48">
        <v>0.99299999999999999</v>
      </c>
      <c r="K55" s="48">
        <v>0.99</v>
      </c>
      <c r="L55" s="48">
        <v>0.99</v>
      </c>
    </row>
    <row r="56" spans="1:12" x14ac:dyDescent="0.2">
      <c r="A56" s="212"/>
      <c r="B56" s="213"/>
      <c r="C56" s="213"/>
      <c r="D56" s="213"/>
      <c r="E56" s="213"/>
      <c r="F56" s="213"/>
      <c r="G56" s="213"/>
      <c r="H56" s="213"/>
      <c r="I56" s="213"/>
      <c r="J56" s="213"/>
      <c r="K56" s="213"/>
      <c r="L56" s="214"/>
    </row>
    <row r="57" spans="1:12" ht="15.75" thickBot="1" x14ac:dyDescent="0.25">
      <c r="A57" s="203" t="s">
        <v>90</v>
      </c>
      <c r="B57" s="204"/>
      <c r="C57" s="204"/>
      <c r="D57" s="204"/>
      <c r="E57" s="204"/>
      <c r="F57" s="204"/>
      <c r="G57" s="204"/>
      <c r="H57" s="204"/>
      <c r="I57" s="204"/>
      <c r="J57" s="204"/>
      <c r="K57" s="204"/>
      <c r="L57" s="205"/>
    </row>
    <row r="58" spans="1:12" ht="23.25" thickBot="1" x14ac:dyDescent="0.25">
      <c r="A58" s="41" t="s">
        <v>91</v>
      </c>
      <c r="B58" s="42" t="s">
        <v>92</v>
      </c>
      <c r="C58" s="43">
        <v>41229</v>
      </c>
      <c r="D58" s="43">
        <v>17550</v>
      </c>
      <c r="E58" s="43">
        <v>12000</v>
      </c>
      <c r="F58" s="43">
        <v>1185</v>
      </c>
      <c r="G58" s="43">
        <v>5670</v>
      </c>
      <c r="H58" s="43">
        <v>1785</v>
      </c>
      <c r="I58" s="43">
        <v>5053</v>
      </c>
      <c r="J58" s="43">
        <v>12650</v>
      </c>
      <c r="K58" s="43">
        <v>3000</v>
      </c>
      <c r="L58" s="43">
        <v>16192</v>
      </c>
    </row>
    <row r="59" spans="1:12" ht="23.25" thickBot="1" x14ac:dyDescent="0.25">
      <c r="A59" s="41" t="s">
        <v>93</v>
      </c>
      <c r="B59" s="42" t="s">
        <v>94</v>
      </c>
      <c r="C59" s="43">
        <v>41266</v>
      </c>
      <c r="D59" s="43">
        <v>11696</v>
      </c>
      <c r="E59" s="43">
        <v>12000</v>
      </c>
      <c r="F59" s="43">
        <v>1185</v>
      </c>
      <c r="G59" s="43">
        <v>5670</v>
      </c>
      <c r="H59" s="43">
        <v>1785</v>
      </c>
      <c r="I59" s="43">
        <v>7749</v>
      </c>
      <c r="J59" s="43">
        <v>12650</v>
      </c>
      <c r="K59" s="43">
        <v>2000</v>
      </c>
      <c r="L59" s="43"/>
    </row>
    <row r="60" spans="1:12" ht="23.25" thickBot="1" x14ac:dyDescent="0.25">
      <c r="A60" s="41" t="s">
        <v>95</v>
      </c>
      <c r="B60" s="42" t="s">
        <v>96</v>
      </c>
      <c r="C60" s="43">
        <v>432129</v>
      </c>
      <c r="D60" s="43">
        <v>143600</v>
      </c>
      <c r="E60" s="43">
        <v>112500</v>
      </c>
      <c r="F60" s="43">
        <v>7054</v>
      </c>
      <c r="G60" s="43">
        <v>21000</v>
      </c>
      <c r="H60" s="43">
        <v>14600</v>
      </c>
      <c r="I60" s="43">
        <v>75000</v>
      </c>
      <c r="J60" s="43">
        <v>93000</v>
      </c>
      <c r="K60" s="45">
        <v>250</v>
      </c>
      <c r="L60" s="43">
        <v>157000</v>
      </c>
    </row>
    <row r="61" spans="1:12" ht="23.25" thickBot="1" x14ac:dyDescent="0.25">
      <c r="A61" s="41" t="s">
        <v>97</v>
      </c>
      <c r="B61" s="42" t="s">
        <v>98</v>
      </c>
      <c r="C61" s="43">
        <v>437958</v>
      </c>
      <c r="D61" s="43">
        <v>276672</v>
      </c>
      <c r="E61" s="43">
        <v>112500</v>
      </c>
      <c r="F61" s="43">
        <v>7054</v>
      </c>
      <c r="G61" s="43">
        <v>21000</v>
      </c>
      <c r="H61" s="43">
        <v>14600</v>
      </c>
      <c r="I61" s="43">
        <v>100133</v>
      </c>
      <c r="J61" s="43">
        <v>93000</v>
      </c>
      <c r="K61" s="45">
        <v>250</v>
      </c>
      <c r="L61" s="43"/>
    </row>
    <row r="62" spans="1:12" x14ac:dyDescent="0.2">
      <c r="A62" s="212"/>
      <c r="B62" s="213"/>
      <c r="C62" s="213"/>
      <c r="D62" s="213"/>
      <c r="E62" s="213"/>
      <c r="F62" s="213"/>
      <c r="G62" s="213"/>
      <c r="H62" s="213"/>
      <c r="I62" s="213"/>
      <c r="J62" s="213"/>
      <c r="K62" s="213"/>
      <c r="L62" s="214"/>
    </row>
    <row r="63" spans="1:12" ht="15.75" thickBot="1" x14ac:dyDescent="0.25">
      <c r="A63" s="203" t="s">
        <v>99</v>
      </c>
      <c r="B63" s="204"/>
      <c r="C63" s="204"/>
      <c r="D63" s="204"/>
      <c r="E63" s="204"/>
      <c r="F63" s="204"/>
      <c r="G63" s="204"/>
      <c r="H63" s="204"/>
      <c r="I63" s="204"/>
      <c r="J63" s="204"/>
      <c r="K63" s="204"/>
      <c r="L63" s="205"/>
    </row>
    <row r="64" spans="1:12" ht="23.25" thickBot="1" x14ac:dyDescent="0.25">
      <c r="A64" s="41" t="s">
        <v>100</v>
      </c>
      <c r="B64" s="42" t="s">
        <v>101</v>
      </c>
      <c r="C64" s="193">
        <v>430.11</v>
      </c>
      <c r="D64" s="193">
        <v>66.31</v>
      </c>
      <c r="E64" s="193">
        <v>70.44</v>
      </c>
      <c r="F64" s="193">
        <v>9</v>
      </c>
      <c r="G64" s="193">
        <v>30.6</v>
      </c>
      <c r="H64" s="193">
        <v>21.7</v>
      </c>
      <c r="I64" s="193">
        <v>27.6</v>
      </c>
      <c r="J64" s="193">
        <v>61</v>
      </c>
      <c r="K64" s="193">
        <v>5</v>
      </c>
      <c r="L64" s="193">
        <v>110</v>
      </c>
    </row>
    <row r="65" spans="1:12" s="55" customFormat="1" ht="23.25" thickBot="1" x14ac:dyDescent="0.25">
      <c r="A65" s="50" t="s">
        <v>102</v>
      </c>
      <c r="B65" s="50" t="s">
        <v>103</v>
      </c>
      <c r="C65" s="52">
        <v>430.1</v>
      </c>
      <c r="D65" s="52">
        <v>66.31</v>
      </c>
      <c r="E65" s="52">
        <v>66.099999999999994</v>
      </c>
      <c r="F65" s="52">
        <v>8.5</v>
      </c>
      <c r="G65" s="52">
        <v>30.6</v>
      </c>
      <c r="H65" s="52">
        <v>20.7</v>
      </c>
      <c r="I65" s="52">
        <v>23.8</v>
      </c>
      <c r="J65" s="52">
        <v>74</v>
      </c>
      <c r="K65" s="52">
        <v>5</v>
      </c>
      <c r="L65" s="52">
        <v>140</v>
      </c>
    </row>
    <row r="66" spans="1:12" ht="13.5" hidden="1" thickBot="1" x14ac:dyDescent="0.25">
      <c r="A66" s="41"/>
      <c r="B66" s="41"/>
      <c r="C66" s="53"/>
      <c r="D66" s="53"/>
      <c r="E66" s="53"/>
      <c r="F66" s="53"/>
      <c r="G66" s="53"/>
      <c r="H66" s="53"/>
      <c r="I66" s="53"/>
      <c r="J66" s="53"/>
      <c r="K66" s="53"/>
      <c r="L66" s="53"/>
    </row>
    <row r="67" spans="1:12" x14ac:dyDescent="0.2">
      <c r="A67" s="212"/>
      <c r="B67" s="213"/>
      <c r="C67" s="213"/>
      <c r="D67" s="213"/>
      <c r="E67" s="213"/>
      <c r="F67" s="213"/>
      <c r="G67" s="213"/>
      <c r="H67" s="213"/>
      <c r="I67" s="213"/>
      <c r="J67" s="213"/>
      <c r="K67" s="213"/>
      <c r="L67" s="214"/>
    </row>
    <row r="68" spans="1:12" ht="15.75" thickBot="1" x14ac:dyDescent="0.25">
      <c r="A68" s="203" t="s">
        <v>104</v>
      </c>
      <c r="B68" s="204"/>
      <c r="C68" s="204"/>
      <c r="D68" s="204"/>
      <c r="E68" s="204"/>
      <c r="F68" s="204"/>
      <c r="G68" s="204"/>
      <c r="H68" s="204"/>
      <c r="I68" s="204"/>
      <c r="J68" s="204"/>
      <c r="K68" s="204"/>
      <c r="L68" s="205"/>
    </row>
    <row r="69" spans="1:12" ht="23.25" thickBot="1" x14ac:dyDescent="0.25">
      <c r="A69" s="41" t="s">
        <v>105</v>
      </c>
      <c r="B69" s="42" t="s">
        <v>106</v>
      </c>
      <c r="C69" s="43">
        <v>78213000</v>
      </c>
      <c r="D69" s="179">
        <v>9997045</v>
      </c>
      <c r="E69" s="179">
        <v>21397471</v>
      </c>
      <c r="F69" s="43">
        <v>1082752</v>
      </c>
      <c r="G69" s="43">
        <v>3069429</v>
      </c>
      <c r="H69" s="43">
        <v>2083300</v>
      </c>
      <c r="I69" s="179">
        <v>5111935</v>
      </c>
      <c r="J69" s="179">
        <v>14851387</v>
      </c>
      <c r="K69" s="179">
        <v>900453</v>
      </c>
      <c r="L69" s="179">
        <v>9316000</v>
      </c>
    </row>
    <row r="70" spans="1:12" ht="45.75" thickBot="1" x14ac:dyDescent="0.25">
      <c r="A70" s="41" t="s">
        <v>107</v>
      </c>
      <c r="B70" s="42" t="s">
        <v>108</v>
      </c>
      <c r="C70" s="45" t="s">
        <v>171</v>
      </c>
      <c r="D70" s="45" t="s">
        <v>171</v>
      </c>
      <c r="E70" s="45" t="s">
        <v>171</v>
      </c>
      <c r="F70" s="45" t="s">
        <v>172</v>
      </c>
      <c r="G70" s="45" t="s">
        <v>171</v>
      </c>
      <c r="H70" s="45" t="s">
        <v>172</v>
      </c>
      <c r="I70" s="45" t="s">
        <v>171</v>
      </c>
      <c r="J70" s="45" t="s">
        <v>171</v>
      </c>
      <c r="K70" s="45" t="s">
        <v>171</v>
      </c>
      <c r="L70" s="45" t="s">
        <v>171</v>
      </c>
    </row>
    <row r="71" spans="1:12" ht="15" x14ac:dyDescent="0.2">
      <c r="A71" s="215"/>
      <c r="B71" s="216"/>
      <c r="C71" s="216"/>
      <c r="D71" s="216"/>
      <c r="E71" s="216"/>
      <c r="F71" s="216"/>
      <c r="G71" s="216"/>
      <c r="H71" s="216"/>
      <c r="I71" s="216"/>
      <c r="J71" s="216"/>
      <c r="K71" s="216"/>
      <c r="L71" s="217"/>
    </row>
    <row r="72" spans="1:12" ht="15.75" thickBot="1" x14ac:dyDescent="0.25">
      <c r="A72" s="203" t="s">
        <v>109</v>
      </c>
      <c r="B72" s="204"/>
      <c r="C72" s="204"/>
      <c r="D72" s="204"/>
      <c r="E72" s="204"/>
      <c r="F72" s="204"/>
      <c r="G72" s="204"/>
      <c r="H72" s="204"/>
      <c r="I72" s="204"/>
      <c r="J72" s="204"/>
      <c r="K72" s="204"/>
      <c r="L72" s="205"/>
    </row>
    <row r="73" spans="1:12" ht="23.25" thickBot="1" x14ac:dyDescent="0.25">
      <c r="A73" s="41" t="s">
        <v>110</v>
      </c>
      <c r="B73" s="42" t="s">
        <v>111</v>
      </c>
      <c r="C73" s="45" t="s">
        <v>171</v>
      </c>
      <c r="D73" s="45" t="s">
        <v>171</v>
      </c>
      <c r="E73" s="45" t="s">
        <v>171</v>
      </c>
      <c r="F73" s="45" t="s">
        <v>171</v>
      </c>
      <c r="G73" s="45" t="s">
        <v>171</v>
      </c>
      <c r="H73" s="45" t="s">
        <v>171</v>
      </c>
      <c r="I73" s="45" t="s">
        <v>171</v>
      </c>
      <c r="J73" s="45" t="s">
        <v>171</v>
      </c>
      <c r="K73" s="45" t="s">
        <v>171</v>
      </c>
      <c r="L73" s="45" t="s">
        <v>171</v>
      </c>
    </row>
    <row r="74" spans="1:12" ht="23.25" thickBot="1" x14ac:dyDescent="0.25">
      <c r="A74" s="41" t="s">
        <v>112</v>
      </c>
      <c r="B74" s="42" t="s">
        <v>113</v>
      </c>
      <c r="C74" s="48">
        <v>0.78</v>
      </c>
      <c r="D74" s="48">
        <v>0.88</v>
      </c>
      <c r="E74" s="48">
        <v>0.89</v>
      </c>
      <c r="F74" s="48">
        <v>1</v>
      </c>
      <c r="G74" s="48">
        <v>0.99</v>
      </c>
      <c r="H74" s="48">
        <v>0.91</v>
      </c>
      <c r="I74" s="48">
        <v>0.85299999999999998</v>
      </c>
      <c r="J74" s="48">
        <v>0.97360000000000002</v>
      </c>
      <c r="K74" s="48">
        <v>1</v>
      </c>
      <c r="L74" s="48">
        <v>0.97</v>
      </c>
    </row>
    <row r="75" spans="1:12" ht="23.25" thickBot="1" x14ac:dyDescent="0.25">
      <c r="A75" s="41" t="s">
        <v>114</v>
      </c>
      <c r="B75" s="42" t="s">
        <v>115</v>
      </c>
      <c r="C75" s="45" t="s">
        <v>171</v>
      </c>
      <c r="D75" s="45" t="s">
        <v>171</v>
      </c>
      <c r="E75" s="45" t="s">
        <v>171</v>
      </c>
      <c r="F75" s="45" t="s">
        <v>172</v>
      </c>
      <c r="G75" s="45" t="s">
        <v>172</v>
      </c>
      <c r="H75" s="45" t="s">
        <v>172</v>
      </c>
      <c r="I75" s="45" t="s">
        <v>171</v>
      </c>
      <c r="J75" s="45" t="s">
        <v>171</v>
      </c>
      <c r="K75" s="45" t="s">
        <v>172</v>
      </c>
      <c r="L75" s="45" t="s">
        <v>172</v>
      </c>
    </row>
    <row r="76" spans="1:12" ht="23.25" thickBot="1" x14ac:dyDescent="0.25">
      <c r="A76" s="41" t="s">
        <v>116</v>
      </c>
      <c r="B76" s="42" t="s">
        <v>113</v>
      </c>
      <c r="C76" s="48">
        <v>0.1</v>
      </c>
      <c r="D76" s="48">
        <v>0.05</v>
      </c>
      <c r="E76" s="48">
        <v>0.05</v>
      </c>
      <c r="F76" s="45">
        <v>0</v>
      </c>
      <c r="G76" s="48">
        <v>0</v>
      </c>
      <c r="H76" s="48">
        <v>0</v>
      </c>
      <c r="I76" s="48">
        <v>0.123</v>
      </c>
      <c r="J76" s="48">
        <v>1.2E-2</v>
      </c>
      <c r="K76" s="48">
        <v>0</v>
      </c>
      <c r="L76" s="48">
        <v>0</v>
      </c>
    </row>
    <row r="77" spans="1:12" x14ac:dyDescent="0.2">
      <c r="A77" s="201" t="s">
        <v>117</v>
      </c>
      <c r="B77" s="47" t="s">
        <v>118</v>
      </c>
      <c r="C77" s="199" t="s">
        <v>171</v>
      </c>
      <c r="D77" s="199" t="s">
        <v>171</v>
      </c>
      <c r="E77" s="199" t="s">
        <v>171</v>
      </c>
      <c r="F77" s="199" t="s">
        <v>172</v>
      </c>
      <c r="G77" s="199" t="s">
        <v>171</v>
      </c>
      <c r="H77" s="199" t="s">
        <v>171</v>
      </c>
      <c r="I77" s="199" t="s">
        <v>171</v>
      </c>
      <c r="J77" s="199" t="s">
        <v>171</v>
      </c>
      <c r="K77" s="199" t="s">
        <v>172</v>
      </c>
      <c r="L77" s="199" t="s">
        <v>171</v>
      </c>
    </row>
    <row r="78" spans="1:12" ht="13.5" thickBot="1" x14ac:dyDescent="0.25">
      <c r="A78" s="202"/>
      <c r="B78" s="42" t="s">
        <v>119</v>
      </c>
      <c r="C78" s="200"/>
      <c r="D78" s="200"/>
      <c r="E78" s="200"/>
      <c r="F78" s="200"/>
      <c r="G78" s="200"/>
      <c r="H78" s="200"/>
      <c r="I78" s="200"/>
      <c r="J78" s="200"/>
      <c r="K78" s="200"/>
      <c r="L78" s="200"/>
    </row>
    <row r="79" spans="1:12" ht="23.25" thickBot="1" x14ac:dyDescent="0.25">
      <c r="A79" s="41" t="s">
        <v>120</v>
      </c>
      <c r="B79" s="42" t="s">
        <v>113</v>
      </c>
      <c r="C79" s="48">
        <v>0.11</v>
      </c>
      <c r="D79" s="48">
        <v>0.04</v>
      </c>
      <c r="E79" s="48">
        <v>0.02</v>
      </c>
      <c r="F79" s="48">
        <v>0</v>
      </c>
      <c r="G79" s="48">
        <v>0.01</v>
      </c>
      <c r="H79" s="48">
        <v>0.09</v>
      </c>
      <c r="I79" s="48">
        <v>2.4E-2</v>
      </c>
      <c r="J79" s="48">
        <v>1.44E-2</v>
      </c>
      <c r="K79" s="48">
        <v>0</v>
      </c>
      <c r="L79" s="48">
        <v>0.03</v>
      </c>
    </row>
    <row r="80" spans="1:12" ht="23.25" thickBot="1" x14ac:dyDescent="0.25">
      <c r="A80" s="41" t="s">
        <v>121</v>
      </c>
      <c r="B80" s="42" t="s">
        <v>122</v>
      </c>
      <c r="C80" s="45" t="s">
        <v>171</v>
      </c>
      <c r="D80" s="45" t="s">
        <v>172</v>
      </c>
      <c r="E80" s="45" t="s">
        <v>172</v>
      </c>
      <c r="F80" s="45" t="s">
        <v>172</v>
      </c>
      <c r="G80" s="45" t="s">
        <v>172</v>
      </c>
      <c r="H80" s="45" t="s">
        <v>172</v>
      </c>
      <c r="I80" s="45" t="s">
        <v>172</v>
      </c>
      <c r="J80" s="45" t="s">
        <v>172</v>
      </c>
      <c r="K80" s="45" t="s">
        <v>172</v>
      </c>
      <c r="L80" s="45" t="s">
        <v>172</v>
      </c>
    </row>
    <row r="81" spans="1:12" ht="23.25" thickBot="1" x14ac:dyDescent="0.25">
      <c r="A81" s="41" t="s">
        <v>123</v>
      </c>
      <c r="B81" s="42" t="s">
        <v>113</v>
      </c>
      <c r="C81" s="180">
        <v>0.01</v>
      </c>
      <c r="D81" s="48">
        <v>0</v>
      </c>
      <c r="E81" s="48">
        <v>0</v>
      </c>
      <c r="F81" s="48">
        <v>0</v>
      </c>
      <c r="G81" s="48">
        <v>0</v>
      </c>
      <c r="H81" s="48">
        <v>0</v>
      </c>
      <c r="I81" s="48">
        <v>0</v>
      </c>
      <c r="J81" s="48">
        <v>0</v>
      </c>
      <c r="K81" s="48">
        <v>0</v>
      </c>
      <c r="L81" s="48">
        <v>0</v>
      </c>
    </row>
    <row r="82" spans="1:12" ht="13.5" thickBot="1" x14ac:dyDescent="0.25">
      <c r="A82" s="41" t="s">
        <v>124</v>
      </c>
      <c r="B82" s="42" t="s">
        <v>125</v>
      </c>
      <c r="C82" s="45" t="s">
        <v>172</v>
      </c>
      <c r="D82" s="45" t="s">
        <v>171</v>
      </c>
      <c r="E82" s="45" t="s">
        <v>171</v>
      </c>
      <c r="F82" s="45" t="s">
        <v>172</v>
      </c>
      <c r="G82" s="45" t="s">
        <v>172</v>
      </c>
      <c r="H82" s="45" t="s">
        <v>172</v>
      </c>
      <c r="I82" s="45" t="s">
        <v>172</v>
      </c>
      <c r="J82" s="45" t="s">
        <v>172</v>
      </c>
      <c r="K82" s="45" t="s">
        <v>172</v>
      </c>
      <c r="L82" s="45" t="s">
        <v>172</v>
      </c>
    </row>
    <row r="83" spans="1:12" ht="23.25" thickBot="1" x14ac:dyDescent="0.25">
      <c r="A83" s="41" t="s">
        <v>126</v>
      </c>
      <c r="B83" s="42" t="s">
        <v>127</v>
      </c>
      <c r="C83" s="48">
        <v>0</v>
      </c>
      <c r="D83" s="48">
        <v>0.03</v>
      </c>
      <c r="E83" s="48">
        <v>0.04</v>
      </c>
      <c r="F83" s="45">
        <v>0</v>
      </c>
      <c r="G83" s="48">
        <v>0</v>
      </c>
      <c r="H83" s="48">
        <v>0</v>
      </c>
      <c r="I83" s="48">
        <v>0</v>
      </c>
      <c r="J83" s="48">
        <v>0</v>
      </c>
      <c r="K83" s="48">
        <v>0</v>
      </c>
      <c r="L83" s="48">
        <v>0</v>
      </c>
    </row>
    <row r="85" spans="1:12" ht="18" x14ac:dyDescent="0.25">
      <c r="A85" s="147" t="s">
        <v>144</v>
      </c>
      <c r="B85" s="55"/>
      <c r="C85" s="55"/>
      <c r="D85" s="55"/>
      <c r="E85" s="55"/>
      <c r="F85" s="55"/>
      <c r="G85" s="55"/>
      <c r="H85" s="55"/>
      <c r="I85" s="55" t="s">
        <v>173</v>
      </c>
      <c r="J85" s="55"/>
      <c r="K85" s="55"/>
      <c r="L85" s="55"/>
    </row>
    <row r="86" spans="1:12" ht="144" x14ac:dyDescent="0.2">
      <c r="A86" s="196" t="s">
        <v>174</v>
      </c>
      <c r="B86" s="195" t="s">
        <v>181</v>
      </c>
      <c r="C86" s="55"/>
      <c r="D86" s="55"/>
      <c r="E86" s="55"/>
      <c r="F86" s="55"/>
      <c r="G86" s="55"/>
      <c r="H86" s="55"/>
      <c r="I86" s="55"/>
      <c r="J86" s="55"/>
      <c r="K86" s="55"/>
      <c r="L86" s="55"/>
    </row>
    <row r="87" spans="1:12" ht="51" x14ac:dyDescent="0.2">
      <c r="A87" s="197" t="s">
        <v>3</v>
      </c>
      <c r="B87" s="54" t="s">
        <v>177</v>
      </c>
      <c r="C87" s="55"/>
      <c r="D87" s="55"/>
      <c r="E87" s="55"/>
      <c r="F87" s="55"/>
      <c r="G87" s="55"/>
      <c r="H87" s="55"/>
      <c r="I87" s="55"/>
      <c r="J87" s="55"/>
      <c r="K87" s="55"/>
      <c r="L87" s="55"/>
    </row>
    <row r="88" spans="1:12" ht="38.25" x14ac:dyDescent="0.2">
      <c r="A88" s="196" t="s">
        <v>11</v>
      </c>
      <c r="B88" s="198" t="s">
        <v>179</v>
      </c>
      <c r="C88" s="55"/>
      <c r="D88" s="55"/>
      <c r="E88" s="55"/>
      <c r="F88" s="55"/>
      <c r="G88" s="55"/>
      <c r="H88" s="55"/>
      <c r="I88" s="55"/>
      <c r="J88" s="55"/>
      <c r="K88" s="55"/>
      <c r="L88" s="55"/>
    </row>
    <row r="89" spans="1:12" ht="38.25" x14ac:dyDescent="0.2">
      <c r="A89" s="197"/>
      <c r="B89" s="198" t="s">
        <v>176</v>
      </c>
      <c r="C89" s="157"/>
      <c r="D89" s="157"/>
      <c r="E89" s="157"/>
      <c r="F89" s="55"/>
      <c r="G89" s="55"/>
      <c r="H89" s="55"/>
      <c r="I89" s="55"/>
      <c r="J89" s="55"/>
      <c r="K89" s="55"/>
      <c r="L89" s="55"/>
    </row>
    <row r="90" spans="1:12" ht="63.75" x14ac:dyDescent="0.2">
      <c r="A90" s="197" t="s">
        <v>11</v>
      </c>
      <c r="B90" s="198" t="s">
        <v>180</v>
      </c>
      <c r="C90" s="153"/>
      <c r="D90" s="55"/>
      <c r="E90" s="55"/>
      <c r="F90" s="55"/>
      <c r="G90" s="55"/>
      <c r="H90" s="55"/>
      <c r="I90" s="55"/>
      <c r="J90" s="55"/>
      <c r="K90" s="55"/>
      <c r="L90" s="55"/>
    </row>
    <row r="91" spans="1:12" ht="76.5" x14ac:dyDescent="0.2">
      <c r="A91" s="197" t="s">
        <v>5</v>
      </c>
      <c r="B91" s="198" t="s">
        <v>178</v>
      </c>
      <c r="C91" s="55"/>
      <c r="D91" s="55"/>
      <c r="E91" s="55"/>
      <c r="F91" s="55"/>
      <c r="G91" s="55"/>
      <c r="H91" s="55"/>
      <c r="I91" s="55"/>
      <c r="J91" s="55"/>
      <c r="K91" s="55"/>
      <c r="L91" s="55"/>
    </row>
    <row r="92" spans="1:12" x14ac:dyDescent="0.2">
      <c r="A92" s="152"/>
      <c r="B92" s="55"/>
      <c r="C92" s="55"/>
      <c r="D92" s="55"/>
      <c r="E92" s="55"/>
      <c r="F92" s="55"/>
      <c r="G92" s="55"/>
      <c r="H92" s="55"/>
      <c r="I92" s="55"/>
      <c r="J92" s="55"/>
      <c r="K92" s="55"/>
      <c r="L92" s="55"/>
    </row>
    <row r="93" spans="1:12" x14ac:dyDescent="0.2">
      <c r="A93" s="152"/>
      <c r="B93" s="55"/>
      <c r="C93" s="55"/>
      <c r="D93" s="55"/>
      <c r="E93" s="55"/>
      <c r="F93" s="55"/>
      <c r="G93" s="55"/>
      <c r="H93" s="55"/>
      <c r="I93" s="55"/>
      <c r="J93" s="55"/>
      <c r="K93" s="55"/>
      <c r="L93" s="55"/>
    </row>
    <row r="94" spans="1:12" x14ac:dyDescent="0.2">
      <c r="A94" s="152"/>
      <c r="B94" s="184"/>
      <c r="C94" s="184"/>
      <c r="D94" s="55"/>
      <c r="E94" s="55"/>
      <c r="F94" s="55"/>
      <c r="G94" s="55"/>
      <c r="H94" s="55"/>
      <c r="I94" s="55"/>
      <c r="J94" s="55"/>
      <c r="K94" s="55"/>
      <c r="L94" s="55"/>
    </row>
    <row r="95" spans="1:12" x14ac:dyDescent="0.2">
      <c r="A95" s="152"/>
      <c r="B95" s="55"/>
      <c r="C95" s="55"/>
      <c r="D95" s="55"/>
      <c r="E95" s="55"/>
      <c r="F95" s="55"/>
      <c r="G95" s="55"/>
      <c r="H95" s="55"/>
      <c r="I95" s="55"/>
      <c r="J95" s="55"/>
      <c r="K95" s="55"/>
      <c r="L95" s="55"/>
    </row>
    <row r="96" spans="1:12" x14ac:dyDescent="0.2">
      <c r="A96" s="152"/>
      <c r="B96" s="55"/>
      <c r="C96" s="55"/>
      <c r="D96" s="55"/>
      <c r="E96" s="55"/>
      <c r="F96" s="55"/>
      <c r="G96" s="55"/>
      <c r="H96" s="55"/>
      <c r="I96" s="55"/>
      <c r="J96" s="55"/>
      <c r="K96" s="55"/>
      <c r="L96" s="55"/>
    </row>
    <row r="97" spans="1:18" x14ac:dyDescent="0.2">
      <c r="A97" s="152"/>
      <c r="B97" s="157"/>
      <c r="C97" s="157"/>
      <c r="D97" s="157"/>
      <c r="E97" s="55"/>
      <c r="F97" s="55"/>
      <c r="G97" s="55"/>
      <c r="H97" s="55"/>
      <c r="I97" s="55"/>
      <c r="J97" s="55"/>
      <c r="K97" s="55"/>
      <c r="L97" s="55"/>
    </row>
    <row r="98" spans="1:18" x14ac:dyDescent="0.2">
      <c r="A98" s="150"/>
      <c r="B98" s="151"/>
      <c r="C98" s="151"/>
      <c r="D98" s="151"/>
      <c r="E98" s="55"/>
      <c r="F98" s="55"/>
      <c r="G98" s="55"/>
      <c r="H98" s="55"/>
      <c r="I98" s="55"/>
      <c r="J98" s="55"/>
      <c r="K98" s="55"/>
      <c r="L98" s="55"/>
    </row>
    <row r="99" spans="1:18" x14ac:dyDescent="0.2">
      <c r="A99" s="152"/>
      <c r="B99" s="189"/>
      <c r="C99" s="189"/>
      <c r="D99" s="153"/>
      <c r="E99" s="189"/>
      <c r="F99" s="153"/>
      <c r="G99" s="189"/>
      <c r="H99" s="153"/>
      <c r="I99" s="153"/>
      <c r="J99" s="153"/>
      <c r="K99" s="153"/>
      <c r="L99" s="153"/>
      <c r="M99" s="154"/>
      <c r="N99" s="154"/>
      <c r="O99" s="154"/>
      <c r="P99" s="154"/>
      <c r="Q99" s="154"/>
      <c r="R99" s="154"/>
    </row>
    <row r="100" spans="1:18" x14ac:dyDescent="0.2">
      <c r="A100" s="152"/>
      <c r="B100" s="153"/>
      <c r="C100" s="153"/>
      <c r="D100" s="153"/>
      <c r="E100" s="153"/>
      <c r="F100" s="153"/>
      <c r="G100" s="153"/>
      <c r="H100" s="153"/>
      <c r="I100" s="153"/>
      <c r="J100" s="153"/>
      <c r="K100" s="153"/>
      <c r="L100" s="153"/>
      <c r="M100" s="154"/>
      <c r="N100" s="154"/>
      <c r="O100" s="154"/>
      <c r="P100" s="154"/>
      <c r="Q100" s="154"/>
      <c r="R100" s="154"/>
    </row>
    <row r="101" spans="1:18" x14ac:dyDescent="0.2">
      <c r="A101" s="149"/>
      <c r="B101" s="55"/>
      <c r="C101" s="55"/>
      <c r="D101" s="55"/>
      <c r="E101" s="55"/>
      <c r="F101" s="55"/>
      <c r="G101" s="55"/>
      <c r="H101" s="55"/>
      <c r="I101" s="55"/>
      <c r="J101" s="55"/>
      <c r="K101" s="55"/>
      <c r="L101" s="55"/>
    </row>
    <row r="102" spans="1:18" x14ac:dyDescent="0.2">
      <c r="A102" s="152"/>
      <c r="B102" s="55"/>
      <c r="C102" s="55"/>
      <c r="D102" s="55"/>
      <c r="E102" s="55"/>
      <c r="F102" s="55"/>
      <c r="G102" s="55"/>
      <c r="H102" s="55"/>
      <c r="I102" s="55"/>
      <c r="J102" s="55"/>
      <c r="K102" s="55"/>
      <c r="L102" s="55"/>
    </row>
    <row r="103" spans="1:18" x14ac:dyDescent="0.2">
      <c r="A103" s="152"/>
      <c r="B103" s="55"/>
      <c r="C103" s="55"/>
      <c r="D103" s="55"/>
      <c r="E103" s="55"/>
      <c r="F103" s="55"/>
      <c r="G103" s="55"/>
      <c r="H103" s="55"/>
      <c r="I103" s="55"/>
      <c r="J103" s="55"/>
      <c r="K103" s="55"/>
      <c r="L103" s="55"/>
    </row>
    <row r="104" spans="1:18" x14ac:dyDescent="0.2">
      <c r="A104" s="152"/>
      <c r="B104" s="55"/>
      <c r="C104" s="55"/>
      <c r="D104" s="55"/>
      <c r="E104" s="55"/>
      <c r="F104" s="55"/>
      <c r="G104" s="55"/>
      <c r="H104" s="55"/>
      <c r="I104" s="55"/>
      <c r="J104" s="55"/>
      <c r="K104" s="55"/>
      <c r="L104" s="55"/>
    </row>
    <row r="105" spans="1:18" x14ac:dyDescent="0.2">
      <c r="A105" s="152"/>
      <c r="B105" s="189"/>
      <c r="C105" s="55"/>
      <c r="D105" s="55"/>
      <c r="E105" s="55"/>
      <c r="F105" s="55"/>
      <c r="G105" s="55"/>
      <c r="H105" s="55"/>
      <c r="I105" s="55"/>
      <c r="J105" s="55"/>
      <c r="K105" s="55"/>
      <c r="L105" s="55"/>
    </row>
    <row r="106" spans="1:18" x14ac:dyDescent="0.2">
      <c r="A106" s="152"/>
      <c r="B106" s="55"/>
      <c r="C106" s="55"/>
      <c r="D106" s="55"/>
      <c r="E106" s="55"/>
      <c r="F106" s="55"/>
      <c r="G106" s="55"/>
      <c r="H106" s="55"/>
      <c r="I106" s="55"/>
      <c r="J106" s="55"/>
      <c r="K106" s="55"/>
      <c r="L106" s="55"/>
    </row>
    <row r="107" spans="1:18" x14ac:dyDescent="0.2">
      <c r="A107" s="152"/>
      <c r="B107" s="189"/>
      <c r="C107" s="55"/>
      <c r="D107" s="55"/>
      <c r="E107" s="55"/>
      <c r="F107" s="189"/>
      <c r="G107" s="55"/>
      <c r="H107" s="55"/>
      <c r="I107" s="55"/>
      <c r="J107" s="55"/>
      <c r="K107" s="55"/>
      <c r="L107" s="55"/>
    </row>
    <row r="108" spans="1:18" x14ac:dyDescent="0.2">
      <c r="A108" s="152"/>
      <c r="B108" s="55"/>
      <c r="C108" s="55"/>
      <c r="D108" s="55"/>
      <c r="E108" s="55"/>
      <c r="F108" s="55"/>
      <c r="G108" s="55"/>
      <c r="H108" s="55"/>
      <c r="I108" s="55"/>
      <c r="J108" s="55"/>
      <c r="K108" s="55"/>
      <c r="L108" s="55"/>
    </row>
    <row r="109" spans="1:18" x14ac:dyDescent="0.2">
      <c r="A109" s="152"/>
      <c r="B109" s="148"/>
      <c r="C109" s="148"/>
      <c r="D109" s="148"/>
      <c r="E109" s="55"/>
      <c r="F109" s="55"/>
      <c r="G109" s="55"/>
      <c r="H109" s="55"/>
      <c r="I109" s="55"/>
      <c r="J109" s="55"/>
      <c r="K109" s="55"/>
      <c r="L109" s="55"/>
    </row>
    <row r="110" spans="1:18" x14ac:dyDescent="0.2">
      <c r="A110" s="152"/>
      <c r="B110" s="55"/>
      <c r="C110" s="55"/>
      <c r="D110" s="55"/>
      <c r="E110" s="55"/>
      <c r="F110" s="55"/>
      <c r="G110" s="55"/>
      <c r="H110" s="55"/>
      <c r="I110" s="55"/>
      <c r="J110" s="55"/>
      <c r="K110" s="55"/>
      <c r="L110" s="55"/>
    </row>
    <row r="111" spans="1:18" x14ac:dyDescent="0.2">
      <c r="A111" s="152"/>
      <c r="B111" s="55"/>
      <c r="C111" s="55"/>
      <c r="D111" s="55"/>
      <c r="E111" s="55"/>
      <c r="F111" s="55"/>
      <c r="G111" s="55"/>
      <c r="H111" s="55"/>
      <c r="I111" s="55"/>
      <c r="J111" s="55"/>
      <c r="K111" s="55"/>
      <c r="L111" s="55"/>
    </row>
    <row r="112" spans="1:18" x14ac:dyDescent="0.2">
      <c r="A112" s="152"/>
      <c r="B112" s="55"/>
      <c r="C112" s="55"/>
      <c r="D112" s="55"/>
      <c r="E112" s="55"/>
      <c r="F112" s="55"/>
      <c r="G112" s="55"/>
      <c r="H112" s="55"/>
      <c r="I112" s="55"/>
      <c r="J112" s="55"/>
      <c r="K112" s="55"/>
      <c r="L112" s="55"/>
    </row>
    <row r="113" spans="1:12" x14ac:dyDescent="0.2">
      <c r="A113" s="149"/>
      <c r="B113" s="55"/>
      <c r="C113" s="55"/>
      <c r="D113" s="55"/>
      <c r="E113" s="55"/>
      <c r="F113" s="55"/>
      <c r="G113" s="55"/>
      <c r="H113" s="55"/>
      <c r="I113" s="55"/>
      <c r="J113" s="55"/>
      <c r="K113" s="55"/>
      <c r="L113" s="55"/>
    </row>
    <row r="114" spans="1:12" x14ac:dyDescent="0.2">
      <c r="A114" s="149"/>
      <c r="B114" s="55"/>
      <c r="C114" s="55"/>
      <c r="D114" s="55"/>
      <c r="E114" s="55"/>
      <c r="F114" s="55"/>
      <c r="G114" s="55"/>
      <c r="H114" s="55"/>
      <c r="I114" s="55"/>
      <c r="J114" s="55"/>
      <c r="K114" s="55"/>
      <c r="L114" s="55"/>
    </row>
    <row r="115" spans="1:12" x14ac:dyDescent="0.2">
      <c r="B115" s="55"/>
      <c r="C115" s="152"/>
      <c r="D115" s="55"/>
      <c r="E115" s="55"/>
      <c r="F115" s="55"/>
      <c r="G115" s="55"/>
      <c r="H115" s="55"/>
      <c r="I115" s="55"/>
      <c r="J115" s="55"/>
      <c r="K115" s="55"/>
      <c r="L115" s="55"/>
    </row>
    <row r="116" spans="1:12" x14ac:dyDescent="0.2">
      <c r="A116" s="152"/>
      <c r="B116" s="55"/>
      <c r="C116" s="55"/>
      <c r="D116" s="55"/>
      <c r="E116" s="55"/>
      <c r="F116" s="55"/>
      <c r="G116" s="55"/>
      <c r="H116" s="55"/>
      <c r="I116" s="55"/>
      <c r="J116" s="55"/>
      <c r="K116" s="55"/>
      <c r="L116" s="55"/>
    </row>
    <row r="117" spans="1:12" x14ac:dyDescent="0.2">
      <c r="A117" s="155"/>
      <c r="B117" s="55"/>
      <c r="C117" s="55"/>
      <c r="D117" s="55"/>
      <c r="E117" s="55"/>
      <c r="F117" s="55"/>
      <c r="G117" s="55"/>
      <c r="H117" s="55"/>
      <c r="I117" s="55"/>
      <c r="J117" s="55"/>
      <c r="K117" s="55"/>
      <c r="L117" s="55"/>
    </row>
    <row r="118" spans="1:12" x14ac:dyDescent="0.2">
      <c r="A118" s="152"/>
      <c r="B118" s="55"/>
      <c r="C118" s="55"/>
      <c r="D118" s="55"/>
      <c r="E118" s="55"/>
      <c r="F118" s="55"/>
      <c r="G118" s="55"/>
      <c r="H118" s="55"/>
      <c r="I118" s="55"/>
      <c r="J118" s="55"/>
      <c r="K118" s="55"/>
      <c r="L118" s="55"/>
    </row>
    <row r="119" spans="1:12" x14ac:dyDescent="0.2">
      <c r="A119" s="156"/>
      <c r="B119" s="55"/>
      <c r="C119" s="55"/>
      <c r="D119" s="55"/>
      <c r="E119" s="55"/>
      <c r="F119" s="55"/>
      <c r="G119" s="55"/>
      <c r="H119" s="55"/>
      <c r="I119" s="55"/>
      <c r="J119" s="55"/>
      <c r="K119" s="55"/>
      <c r="L119" s="55"/>
    </row>
    <row r="120" spans="1:12" x14ac:dyDescent="0.2">
      <c r="A120" s="156"/>
      <c r="B120" s="55"/>
      <c r="C120" s="55"/>
      <c r="D120" s="55"/>
      <c r="E120" s="55"/>
      <c r="F120" s="55"/>
      <c r="G120" s="55"/>
      <c r="H120" s="55"/>
      <c r="I120" s="55"/>
      <c r="J120" s="55"/>
      <c r="K120" s="55"/>
      <c r="L120" s="55"/>
    </row>
    <row r="121" spans="1:12" x14ac:dyDescent="0.2">
      <c r="A121" s="156"/>
      <c r="B121" s="55"/>
      <c r="C121" s="55"/>
      <c r="D121" s="55"/>
      <c r="E121" s="55"/>
      <c r="F121" s="55"/>
      <c r="G121" s="55"/>
      <c r="H121" s="55"/>
      <c r="I121" s="55"/>
      <c r="J121" s="55"/>
      <c r="K121" s="55"/>
      <c r="L121" s="55"/>
    </row>
    <row r="122" spans="1:12" x14ac:dyDescent="0.2">
      <c r="A122" s="156"/>
      <c r="B122" s="55"/>
      <c r="C122" s="55"/>
      <c r="D122" s="55"/>
      <c r="E122" s="55"/>
      <c r="F122" s="55"/>
      <c r="G122" s="55"/>
      <c r="H122" s="55"/>
      <c r="I122" s="55"/>
      <c r="J122" s="55"/>
      <c r="K122" s="55"/>
      <c r="L122" s="55"/>
    </row>
    <row r="123" spans="1:12" x14ac:dyDescent="0.2">
      <c r="A123" s="149"/>
      <c r="B123" s="55"/>
      <c r="C123" s="55"/>
      <c r="D123" s="55"/>
      <c r="E123" s="55"/>
      <c r="F123" s="55"/>
      <c r="G123" s="55"/>
      <c r="H123" s="55"/>
      <c r="I123" s="55"/>
      <c r="J123" s="55"/>
      <c r="K123" s="55"/>
      <c r="L123" s="55"/>
    </row>
    <row r="124" spans="1:12" x14ac:dyDescent="0.2">
      <c r="A124" s="148"/>
      <c r="B124" s="55"/>
      <c r="C124" s="55"/>
      <c r="D124" s="55"/>
      <c r="E124" s="55"/>
      <c r="F124" s="55"/>
      <c r="G124" s="55"/>
      <c r="H124" s="55"/>
      <c r="I124" s="55"/>
      <c r="J124" s="55"/>
      <c r="K124" s="55"/>
      <c r="L124" s="55"/>
    </row>
    <row r="125" spans="1:12" x14ac:dyDescent="0.2">
      <c r="A125" s="152"/>
      <c r="B125" s="189"/>
      <c r="C125" s="55"/>
      <c r="D125" s="55"/>
      <c r="E125" s="55"/>
      <c r="F125" s="55"/>
      <c r="G125" s="55"/>
      <c r="H125" s="55"/>
      <c r="I125" s="55"/>
      <c r="J125" s="55"/>
      <c r="K125" s="55"/>
      <c r="L125" s="55"/>
    </row>
    <row r="126" spans="1:12" x14ac:dyDescent="0.2">
      <c r="A126" s="152"/>
      <c r="B126" s="189"/>
      <c r="C126" s="55"/>
      <c r="D126" s="55"/>
      <c r="E126" s="55"/>
      <c r="F126" s="55"/>
      <c r="G126" s="55"/>
      <c r="H126" s="55"/>
      <c r="I126" s="55"/>
      <c r="J126" s="55"/>
      <c r="K126" s="55"/>
      <c r="L126" s="55"/>
    </row>
    <row r="127" spans="1:12" x14ac:dyDescent="0.2">
      <c r="A127" s="152"/>
      <c r="B127" s="189"/>
      <c r="C127" s="55"/>
      <c r="D127" s="55"/>
      <c r="E127" s="55"/>
      <c r="F127" s="55"/>
      <c r="G127" s="55"/>
      <c r="H127" s="55"/>
      <c r="I127" s="55"/>
      <c r="J127" s="55"/>
      <c r="K127" s="55"/>
      <c r="L127" s="55"/>
    </row>
    <row r="128" spans="1:12" x14ac:dyDescent="0.2">
      <c r="A128" s="152"/>
      <c r="B128" s="55"/>
      <c r="C128" s="55"/>
      <c r="D128" s="55"/>
      <c r="E128" s="55"/>
      <c r="F128" s="55"/>
      <c r="G128" s="55"/>
      <c r="H128" s="55"/>
      <c r="I128" s="55"/>
      <c r="J128" s="55"/>
      <c r="K128" s="55"/>
      <c r="L128" s="55"/>
    </row>
    <row r="129" spans="1:12" x14ac:dyDescent="0.2">
      <c r="A129" s="155"/>
      <c r="B129" s="55"/>
      <c r="C129" s="55"/>
      <c r="D129" s="55"/>
      <c r="E129" s="55"/>
      <c r="F129" s="55"/>
      <c r="G129" s="55"/>
      <c r="H129" s="55"/>
      <c r="I129" s="55"/>
      <c r="J129" s="55"/>
      <c r="K129" s="55"/>
      <c r="L129" s="55"/>
    </row>
    <row r="130" spans="1:12" x14ac:dyDescent="0.2">
      <c r="A130" s="152"/>
      <c r="B130" s="55"/>
      <c r="C130" s="55"/>
      <c r="D130" s="55"/>
      <c r="E130" s="55"/>
      <c r="F130" s="55"/>
      <c r="G130" s="55"/>
      <c r="H130" s="55"/>
      <c r="I130" s="55"/>
      <c r="J130" s="55"/>
      <c r="K130" s="55"/>
      <c r="L130" s="55"/>
    </row>
    <row r="131" spans="1:12" x14ac:dyDescent="0.2">
      <c r="A131" s="152"/>
      <c r="B131" s="189"/>
      <c r="C131" s="189"/>
      <c r="D131" s="189"/>
      <c r="E131" s="157"/>
      <c r="F131" s="157"/>
      <c r="G131" s="55"/>
      <c r="H131" s="55"/>
      <c r="I131" s="55"/>
      <c r="J131" s="55"/>
      <c r="K131" s="55"/>
      <c r="L131" s="55"/>
    </row>
    <row r="133" spans="1:12" x14ac:dyDescent="0.2">
      <c r="A133" s="181"/>
      <c r="B133" s="182"/>
      <c r="C133" s="183"/>
      <c r="D133" s="183"/>
      <c r="E133" s="183"/>
      <c r="F133" s="183"/>
    </row>
    <row r="135" spans="1:12" x14ac:dyDescent="0.2">
      <c r="A135" s="190"/>
    </row>
    <row r="137" spans="1:12" x14ac:dyDescent="0.2">
      <c r="A137" s="191"/>
    </row>
    <row r="138" spans="1:12" x14ac:dyDescent="0.2">
      <c r="A138" s="191"/>
    </row>
  </sheetData>
  <mergeCells count="62">
    <mergeCell ref="I1:I2"/>
    <mergeCell ref="J1:J2"/>
    <mergeCell ref="K1:K2"/>
    <mergeCell ref="L1:L2"/>
    <mergeCell ref="C1:C2"/>
    <mergeCell ref="E1:E2"/>
    <mergeCell ref="D1:D2"/>
    <mergeCell ref="F1:F2"/>
    <mergeCell ref="G1:G2"/>
    <mergeCell ref="H1:H2"/>
    <mergeCell ref="A3:L3"/>
    <mergeCell ref="A28:L28"/>
    <mergeCell ref="A15:L15"/>
    <mergeCell ref="A16:L16"/>
    <mergeCell ref="A4:L4"/>
    <mergeCell ref="A14:L14"/>
    <mergeCell ref="A19:L19"/>
    <mergeCell ref="A20:L20"/>
    <mergeCell ref="A23:L23"/>
    <mergeCell ref="A24:L24"/>
    <mergeCell ref="A27:L27"/>
    <mergeCell ref="L30:L31"/>
    <mergeCell ref="A30:A31"/>
    <mergeCell ref="B30:B31"/>
    <mergeCell ref="C30:C31"/>
    <mergeCell ref="D30:D31"/>
    <mergeCell ref="E30:E31"/>
    <mergeCell ref="F30:F31"/>
    <mergeCell ref="G30:G31"/>
    <mergeCell ref="H30:H31"/>
    <mergeCell ref="I30:I31"/>
    <mergeCell ref="J30:J31"/>
    <mergeCell ref="K30:K31"/>
    <mergeCell ref="A42:L42"/>
    <mergeCell ref="A43:L43"/>
    <mergeCell ref="A32:L32"/>
    <mergeCell ref="A33:L33"/>
    <mergeCell ref="A36:L36"/>
    <mergeCell ref="A37:L37"/>
    <mergeCell ref="A72:L72"/>
    <mergeCell ref="A46:L46"/>
    <mergeCell ref="A47:L47"/>
    <mergeCell ref="A52:L52"/>
    <mergeCell ref="A53:L53"/>
    <mergeCell ref="A56:L56"/>
    <mergeCell ref="A57:L57"/>
    <mergeCell ref="A62:L62"/>
    <mergeCell ref="A63:L63"/>
    <mergeCell ref="A67:L67"/>
    <mergeCell ref="A68:L68"/>
    <mergeCell ref="A71:L71"/>
    <mergeCell ref="A77:A78"/>
    <mergeCell ref="C77:C78"/>
    <mergeCell ref="D77:D78"/>
    <mergeCell ref="E77:E78"/>
    <mergeCell ref="J77:J78"/>
    <mergeCell ref="L77:L78"/>
    <mergeCell ref="F77:F78"/>
    <mergeCell ref="G77:G78"/>
    <mergeCell ref="H77:H78"/>
    <mergeCell ref="I77:I78"/>
    <mergeCell ref="K77:K78"/>
  </mergeCells>
  <phoneticPr fontId="13" type="noConversion"/>
  <pageMargins left="0.75" right="0.75" top="1" bottom="1" header="0.5" footer="0.5"/>
  <pageSetup paperSize="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election activeCell="S30" sqref="S30"/>
    </sheetView>
  </sheetViews>
  <sheetFormatPr defaultRowHeight="12.75" x14ac:dyDescent="0.2"/>
  <sheetData>
    <row r="1" spans="1:23" ht="72" x14ac:dyDescent="0.2">
      <c r="A1" s="96"/>
      <c r="B1" s="97"/>
      <c r="C1" s="97"/>
      <c r="D1" s="97"/>
      <c r="E1" s="97"/>
      <c r="F1" s="97"/>
      <c r="G1" s="97"/>
      <c r="H1" s="97"/>
      <c r="I1" s="97"/>
      <c r="J1" s="97"/>
      <c r="K1" s="97"/>
      <c r="L1" s="98"/>
      <c r="M1" s="98"/>
      <c r="N1" s="98"/>
      <c r="O1" s="98"/>
      <c r="P1" s="98"/>
      <c r="Q1" s="98"/>
      <c r="R1" s="98"/>
      <c r="S1" s="98"/>
      <c r="T1" s="99" t="s">
        <v>166</v>
      </c>
      <c r="U1" s="99" t="s">
        <v>165</v>
      </c>
      <c r="V1" s="99" t="s">
        <v>163</v>
      </c>
      <c r="W1" s="170" t="s">
        <v>164</v>
      </c>
    </row>
    <row r="2" spans="1:23" ht="13.5" thickBot="1" x14ac:dyDescent="0.25">
      <c r="A2" s="3" t="s">
        <v>0</v>
      </c>
      <c r="B2" s="3"/>
      <c r="C2" s="4"/>
      <c r="D2" s="5"/>
      <c r="E2" s="5"/>
      <c r="F2" s="5"/>
      <c r="G2" s="5"/>
      <c r="H2" s="5"/>
      <c r="I2" s="5"/>
      <c r="J2" s="5"/>
      <c r="K2" s="5"/>
      <c r="L2" s="4"/>
      <c r="M2" s="4"/>
      <c r="N2" s="6"/>
      <c r="O2" s="6"/>
      <c r="P2" s="6"/>
      <c r="Q2" s="6"/>
      <c r="R2" s="6"/>
      <c r="S2" s="6"/>
      <c r="T2" s="4"/>
      <c r="U2" s="6"/>
      <c r="V2" s="6"/>
      <c r="W2" s="171"/>
    </row>
    <row r="3" spans="1:23" x14ac:dyDescent="0.2">
      <c r="A3" s="95"/>
      <c r="B3" s="37" t="s">
        <v>147</v>
      </c>
      <c r="C3" s="37" t="s">
        <v>148</v>
      </c>
      <c r="D3" s="37" t="s">
        <v>149</v>
      </c>
      <c r="E3" s="37" t="s">
        <v>150</v>
      </c>
      <c r="F3" s="37" t="s">
        <v>151</v>
      </c>
      <c r="G3" s="37" t="s">
        <v>152</v>
      </c>
      <c r="H3" s="37" t="s">
        <v>153</v>
      </c>
      <c r="I3" s="37" t="s">
        <v>154</v>
      </c>
      <c r="J3" s="37" t="s">
        <v>155</v>
      </c>
      <c r="K3" s="37" t="s">
        <v>156</v>
      </c>
      <c r="L3" s="37" t="s">
        <v>157</v>
      </c>
      <c r="M3" s="37" t="s">
        <v>158</v>
      </c>
      <c r="N3" s="37" t="s">
        <v>159</v>
      </c>
      <c r="O3" s="37" t="s">
        <v>160</v>
      </c>
      <c r="P3" s="37" t="s">
        <v>161</v>
      </c>
      <c r="Q3" s="37" t="s">
        <v>162</v>
      </c>
      <c r="R3" s="37" t="s">
        <v>99</v>
      </c>
      <c r="S3" s="37" t="s">
        <v>140</v>
      </c>
      <c r="T3" s="25"/>
      <c r="U3" s="36"/>
      <c r="V3" s="36"/>
      <c r="W3" s="36"/>
    </row>
    <row r="4" spans="1:23" x14ac:dyDescent="0.2">
      <c r="A4" s="91" t="s">
        <v>1</v>
      </c>
      <c r="B4" s="35">
        <v>197363</v>
      </c>
      <c r="C4" s="35">
        <v>217278</v>
      </c>
      <c r="D4" s="35">
        <v>238254</v>
      </c>
      <c r="E4" s="35">
        <v>249308</v>
      </c>
      <c r="F4" s="35">
        <v>255895</v>
      </c>
      <c r="G4" s="35">
        <v>292399</v>
      </c>
      <c r="H4" s="35">
        <v>366193</v>
      </c>
      <c r="I4" s="35">
        <v>264576</v>
      </c>
      <c r="J4" s="35">
        <v>270399</v>
      </c>
      <c r="K4" s="35">
        <v>276233</v>
      </c>
      <c r="L4" s="35">
        <v>297249</v>
      </c>
      <c r="M4" s="35">
        <v>300350</v>
      </c>
      <c r="N4" s="164">
        <v>362936</v>
      </c>
      <c r="O4" s="164" t="str">
        <f>'[1]All Stats'!C11</f>
        <v>367 631</v>
      </c>
      <c r="P4" s="164">
        <v>386713</v>
      </c>
      <c r="Q4" s="158">
        <f>'All Stats'!C11</f>
        <v>382166</v>
      </c>
      <c r="R4" s="70">
        <f>Staff!Q4</f>
        <v>430.1</v>
      </c>
      <c r="S4" s="70">
        <f>Q4/R4</f>
        <v>888.55149965124383</v>
      </c>
      <c r="T4" s="61">
        <f t="shared" ref="T4:T14" si="0">Q4-B4</f>
        <v>184803</v>
      </c>
      <c r="U4" s="62">
        <f>T4/B4</f>
        <v>0.93636091871323401</v>
      </c>
      <c r="V4" s="59">
        <f t="shared" ref="V4:V14" si="1">Q4-P4</f>
        <v>-4547</v>
      </c>
      <c r="W4" s="62">
        <f t="shared" ref="W4:W14" si="2">V4/P4</f>
        <v>-1.1758073817016754E-2</v>
      </c>
    </row>
    <row r="5" spans="1:23" x14ac:dyDescent="0.2">
      <c r="A5" s="91" t="s">
        <v>2</v>
      </c>
      <c r="B5" s="35">
        <v>28233</v>
      </c>
      <c r="C5" s="35">
        <v>32927</v>
      </c>
      <c r="D5" s="35">
        <v>38567</v>
      </c>
      <c r="E5" s="35">
        <v>40909</v>
      </c>
      <c r="F5" s="35">
        <v>50448</v>
      </c>
      <c r="G5" s="35">
        <v>45396</v>
      </c>
      <c r="H5" s="35">
        <v>57739</v>
      </c>
      <c r="I5" s="35">
        <v>82227</v>
      </c>
      <c r="J5" s="35">
        <v>83547</v>
      </c>
      <c r="K5" s="35">
        <v>84192</v>
      </c>
      <c r="L5" s="35">
        <v>85355</v>
      </c>
      <c r="M5" s="35">
        <v>86004</v>
      </c>
      <c r="N5" s="59">
        <v>88337</v>
      </c>
      <c r="O5" s="59" t="str">
        <f>'[1]All Stats'!E11</f>
        <v>89 575</v>
      </c>
      <c r="P5" s="59">
        <v>91849</v>
      </c>
      <c r="Q5" s="65">
        <f>'All Stats'!E11</f>
        <v>94003</v>
      </c>
      <c r="R5" s="70">
        <f>Staff!Q5</f>
        <v>66.099999999999994</v>
      </c>
      <c r="S5" s="70">
        <f t="shared" ref="S5:S14" si="3">P5/R5</f>
        <v>1389.5461422087747</v>
      </c>
      <c r="T5" s="61">
        <f t="shared" si="0"/>
        <v>65770</v>
      </c>
      <c r="U5" s="62">
        <f t="shared" ref="U5:U14" si="4">T5/B5</f>
        <v>2.3295434420713348</v>
      </c>
      <c r="V5" s="59">
        <f t="shared" si="1"/>
        <v>2154</v>
      </c>
      <c r="W5" s="62">
        <f t="shared" si="2"/>
        <v>2.345153458393668E-2</v>
      </c>
    </row>
    <row r="6" spans="1:23" x14ac:dyDescent="0.2">
      <c r="A6" s="91" t="s">
        <v>3</v>
      </c>
      <c r="B6" s="35">
        <v>42516</v>
      </c>
      <c r="C6" s="35">
        <v>43500</v>
      </c>
      <c r="D6" s="35">
        <v>43892</v>
      </c>
      <c r="E6" s="35">
        <v>44455</v>
      </c>
      <c r="F6" s="35">
        <v>47105</v>
      </c>
      <c r="G6" s="35">
        <v>58262</v>
      </c>
      <c r="H6" s="35">
        <v>49655</v>
      </c>
      <c r="I6" s="35">
        <v>53081</v>
      </c>
      <c r="J6" s="35">
        <v>54591</v>
      </c>
      <c r="K6" s="35">
        <v>57096</v>
      </c>
      <c r="L6" s="35">
        <v>57667</v>
      </c>
      <c r="M6" s="35">
        <v>58516</v>
      </c>
      <c r="N6" s="59">
        <v>65919</v>
      </c>
      <c r="O6" s="59" t="str">
        <f>'[1]All Stats'!D11</f>
        <v>67 239</v>
      </c>
      <c r="P6" s="59">
        <v>69097</v>
      </c>
      <c r="Q6" s="65">
        <f>'All Stats'!D11</f>
        <v>72640</v>
      </c>
      <c r="R6" s="70">
        <f>Staff!Q6</f>
        <v>66.31</v>
      </c>
      <c r="S6" s="70">
        <f t="shared" si="3"/>
        <v>1042.0298597496605</v>
      </c>
      <c r="T6" s="61">
        <f t="shared" si="0"/>
        <v>30124</v>
      </c>
      <c r="U6" s="62">
        <f t="shared" si="4"/>
        <v>0.70853325806755107</v>
      </c>
      <c r="V6" s="59">
        <f t="shared" si="1"/>
        <v>3543</v>
      </c>
      <c r="W6" s="62">
        <f t="shared" si="2"/>
        <v>5.1275742796358742E-2</v>
      </c>
    </row>
    <row r="7" spans="1:23" x14ac:dyDescent="0.2">
      <c r="A7" s="91" t="s">
        <v>4</v>
      </c>
      <c r="B7" s="35">
        <v>24211</v>
      </c>
      <c r="C7" s="35">
        <v>24687</v>
      </c>
      <c r="D7" s="35">
        <v>25647</v>
      </c>
      <c r="E7" s="35">
        <v>26361</v>
      </c>
      <c r="F7" s="35">
        <v>26639</v>
      </c>
      <c r="G7" s="35">
        <v>34068</v>
      </c>
      <c r="H7" s="35">
        <v>34556</v>
      </c>
      <c r="I7" s="35">
        <v>34924</v>
      </c>
      <c r="J7" s="35">
        <v>35083</v>
      </c>
      <c r="K7" s="35">
        <v>35424</v>
      </c>
      <c r="L7" s="35">
        <v>35909</v>
      </c>
      <c r="M7" s="35">
        <v>36835</v>
      </c>
      <c r="N7" s="59">
        <v>42977</v>
      </c>
      <c r="O7" s="59" t="str">
        <f>'[1]All Stats'!J11</f>
        <v>44 236</v>
      </c>
      <c r="P7" s="59">
        <v>46241</v>
      </c>
      <c r="Q7" s="65">
        <f>'All Stats'!J11</f>
        <v>47887</v>
      </c>
      <c r="R7" s="70">
        <f>Staff!Q7</f>
        <v>74</v>
      </c>
      <c r="S7" s="70">
        <f t="shared" si="3"/>
        <v>624.87837837837833</v>
      </c>
      <c r="T7" s="61">
        <f t="shared" si="0"/>
        <v>23676</v>
      </c>
      <c r="U7" s="62">
        <f t="shared" si="4"/>
        <v>0.9779026062533559</v>
      </c>
      <c r="V7" s="59">
        <f t="shared" si="1"/>
        <v>1646</v>
      </c>
      <c r="W7" s="62">
        <f t="shared" si="2"/>
        <v>3.5596116000951535E-2</v>
      </c>
    </row>
    <row r="8" spans="1:23" x14ac:dyDescent="0.2">
      <c r="A8" s="91" t="s">
        <v>5</v>
      </c>
      <c r="B8" s="35" t="s">
        <v>6</v>
      </c>
      <c r="C8" s="35" t="s">
        <v>6</v>
      </c>
      <c r="D8" s="35">
        <v>15430</v>
      </c>
      <c r="E8" s="35">
        <v>16575</v>
      </c>
      <c r="F8" s="35" t="s">
        <v>6</v>
      </c>
      <c r="G8" s="35">
        <v>40000</v>
      </c>
      <c r="H8" s="35">
        <v>44969</v>
      </c>
      <c r="I8" s="35">
        <v>50221</v>
      </c>
      <c r="J8" s="35">
        <v>51650</v>
      </c>
      <c r="K8" s="35">
        <v>53866</v>
      </c>
      <c r="L8" s="35">
        <v>64415</v>
      </c>
      <c r="M8" s="35">
        <v>66255</v>
      </c>
      <c r="N8" s="59">
        <v>70864</v>
      </c>
      <c r="O8" s="59" t="str">
        <f>'[1]All Stats'!I11</f>
        <v>74 103</v>
      </c>
      <c r="P8" s="59">
        <v>74994</v>
      </c>
      <c r="Q8" s="65">
        <f>'All Stats'!I11</f>
        <v>75792</v>
      </c>
      <c r="R8" s="70">
        <f>Staff!Q8</f>
        <v>23.8</v>
      </c>
      <c r="S8" s="70">
        <f t="shared" si="3"/>
        <v>3151.0084033613443</v>
      </c>
      <c r="T8" s="61" t="e">
        <f t="shared" si="0"/>
        <v>#VALUE!</v>
      </c>
      <c r="U8" s="62" t="e">
        <f t="shared" si="4"/>
        <v>#VALUE!</v>
      </c>
      <c r="V8" s="59">
        <f t="shared" si="1"/>
        <v>798</v>
      </c>
      <c r="W8" s="62">
        <f t="shared" si="2"/>
        <v>1.0640851268101449E-2</v>
      </c>
    </row>
    <row r="9" spans="1:23" x14ac:dyDescent="0.2">
      <c r="A9" s="91" t="s">
        <v>7</v>
      </c>
      <c r="B9" s="35">
        <v>9279</v>
      </c>
      <c r="C9" s="35">
        <v>8335</v>
      </c>
      <c r="D9" s="35">
        <v>8740</v>
      </c>
      <c r="E9" s="35">
        <v>9033</v>
      </c>
      <c r="F9" s="35">
        <v>9313</v>
      </c>
      <c r="G9" s="35">
        <v>9831</v>
      </c>
      <c r="H9" s="35">
        <v>10235</v>
      </c>
      <c r="I9" s="35">
        <v>14674</v>
      </c>
      <c r="J9" s="35">
        <v>14855</v>
      </c>
      <c r="K9" s="35">
        <v>14855</v>
      </c>
      <c r="L9" s="35">
        <v>14857</v>
      </c>
      <c r="M9" s="35">
        <v>14859</v>
      </c>
      <c r="N9" s="59" t="str">
        <f>'[2]All Stats'!H11</f>
        <v>14 859</v>
      </c>
      <c r="O9" s="59" t="str">
        <f>'[1]All Stats'!H11</f>
        <v>14 859</v>
      </c>
      <c r="P9" s="59">
        <v>14864</v>
      </c>
      <c r="Q9" s="65">
        <f>'All Stats'!H11</f>
        <v>14865</v>
      </c>
      <c r="R9" s="70">
        <f>Staff!Q9</f>
        <v>20.7</v>
      </c>
      <c r="S9" s="70">
        <f t="shared" si="3"/>
        <v>718.06763285024158</v>
      </c>
      <c r="T9" s="61">
        <f t="shared" si="0"/>
        <v>5586</v>
      </c>
      <c r="U9" s="62">
        <f t="shared" si="4"/>
        <v>0.60200452634982216</v>
      </c>
      <c r="V9" s="59">
        <f t="shared" si="1"/>
        <v>1</v>
      </c>
      <c r="W9" s="62">
        <f t="shared" si="2"/>
        <v>6.7276641550053815E-5</v>
      </c>
    </row>
    <row r="10" spans="1:23" x14ac:dyDescent="0.2">
      <c r="A10" s="91" t="s">
        <v>8</v>
      </c>
      <c r="B10" s="35" t="s">
        <v>6</v>
      </c>
      <c r="C10" s="35">
        <v>15700</v>
      </c>
      <c r="D10" s="35">
        <v>16143</v>
      </c>
      <c r="E10" s="35">
        <v>16460</v>
      </c>
      <c r="F10" s="35">
        <v>16990</v>
      </c>
      <c r="G10" s="35">
        <v>15698</v>
      </c>
      <c r="H10" s="35">
        <v>16002</v>
      </c>
      <c r="I10" s="35">
        <v>16706</v>
      </c>
      <c r="J10" s="35">
        <v>16784</v>
      </c>
      <c r="K10" s="35">
        <v>17359</v>
      </c>
      <c r="L10" s="35">
        <v>17449</v>
      </c>
      <c r="M10" s="35">
        <v>17487</v>
      </c>
      <c r="N10" s="59">
        <v>17885</v>
      </c>
      <c r="O10" s="59" t="str">
        <f>'[1]All Stats'!G11</f>
        <v>17 885</v>
      </c>
      <c r="P10" s="59">
        <v>19261</v>
      </c>
      <c r="Q10" s="65">
        <f>'All Stats'!G11</f>
        <v>19700</v>
      </c>
      <c r="R10" s="70">
        <f>Staff!Q10</f>
        <v>30.6</v>
      </c>
      <c r="S10" s="70">
        <f t="shared" si="3"/>
        <v>629.44444444444446</v>
      </c>
      <c r="T10" s="61" t="e">
        <f t="shared" si="0"/>
        <v>#VALUE!</v>
      </c>
      <c r="U10" s="62" t="e">
        <f t="shared" si="4"/>
        <v>#VALUE!</v>
      </c>
      <c r="V10" s="59">
        <f t="shared" si="1"/>
        <v>439</v>
      </c>
      <c r="W10" s="62">
        <f t="shared" si="2"/>
        <v>2.2792170707647576E-2</v>
      </c>
    </row>
    <row r="11" spans="1:23" x14ac:dyDescent="0.2">
      <c r="A11" s="91" t="s">
        <v>9</v>
      </c>
      <c r="B11" s="35">
        <v>3228</v>
      </c>
      <c r="C11" s="35">
        <v>3244</v>
      </c>
      <c r="D11" s="35">
        <v>3244</v>
      </c>
      <c r="E11" s="35">
        <v>3326</v>
      </c>
      <c r="F11" s="35">
        <v>3326</v>
      </c>
      <c r="G11" s="35">
        <v>3326</v>
      </c>
      <c r="H11" s="35">
        <v>3874</v>
      </c>
      <c r="I11" s="35">
        <v>4306</v>
      </c>
      <c r="J11" s="35">
        <v>4443</v>
      </c>
      <c r="K11" s="35">
        <v>4529</v>
      </c>
      <c r="L11" s="35">
        <v>4974</v>
      </c>
      <c r="M11" s="35">
        <v>5116</v>
      </c>
      <c r="N11" s="159">
        <v>5397</v>
      </c>
      <c r="O11" s="59" t="str">
        <f>'[1]All Stats'!F11</f>
        <v>5 397</v>
      </c>
      <c r="P11" s="59">
        <v>5404</v>
      </c>
      <c r="Q11" s="65">
        <f>'All Stats'!F11</f>
        <v>5411</v>
      </c>
      <c r="R11" s="70">
        <f>Staff!Q11</f>
        <v>8.5</v>
      </c>
      <c r="S11" s="70">
        <f t="shared" si="3"/>
        <v>635.76470588235293</v>
      </c>
      <c r="T11" s="61">
        <f t="shared" si="0"/>
        <v>2183</v>
      </c>
      <c r="U11" s="62">
        <f t="shared" si="4"/>
        <v>0.67627013630731103</v>
      </c>
      <c r="V11" s="59">
        <f t="shared" si="1"/>
        <v>7</v>
      </c>
      <c r="W11" s="62">
        <f t="shared" si="2"/>
        <v>1.2953367875647669E-3</v>
      </c>
    </row>
    <row r="12" spans="1:23" x14ac:dyDescent="0.2">
      <c r="A12" s="91" t="s">
        <v>10</v>
      </c>
      <c r="B12" s="35"/>
      <c r="C12" s="35"/>
      <c r="D12" s="35"/>
      <c r="E12" s="35"/>
      <c r="F12" s="35"/>
      <c r="G12" s="35"/>
      <c r="H12" s="35"/>
      <c r="I12" s="35"/>
      <c r="J12" s="35">
        <v>5100</v>
      </c>
      <c r="K12" s="35">
        <v>5100</v>
      </c>
      <c r="L12" s="35">
        <v>3897</v>
      </c>
      <c r="M12" s="35">
        <v>3369</v>
      </c>
      <c r="N12" s="59" t="s">
        <v>145</v>
      </c>
      <c r="O12" s="59">
        <v>13556</v>
      </c>
      <c r="P12" s="59">
        <v>13785</v>
      </c>
      <c r="Q12" s="65">
        <f>'All Stats'!K11</f>
        <v>0</v>
      </c>
      <c r="R12" s="70">
        <f>Staff!Q12</f>
        <v>5</v>
      </c>
      <c r="S12" s="70">
        <f t="shared" si="3"/>
        <v>2757</v>
      </c>
      <c r="T12" s="61">
        <f t="shared" si="0"/>
        <v>0</v>
      </c>
      <c r="U12" s="62" t="e">
        <f t="shared" si="4"/>
        <v>#DIV/0!</v>
      </c>
      <c r="V12" s="59">
        <f t="shared" si="1"/>
        <v>-13785</v>
      </c>
      <c r="W12" s="62">
        <f t="shared" si="2"/>
        <v>-1</v>
      </c>
    </row>
    <row r="13" spans="1:23" ht="13.5" thickBot="1" x14ac:dyDescent="0.25">
      <c r="A13" s="91" t="s">
        <v>11</v>
      </c>
      <c r="B13" s="35">
        <v>66624</v>
      </c>
      <c r="C13" s="35">
        <v>64110</v>
      </c>
      <c r="D13" s="35">
        <v>69369</v>
      </c>
      <c r="E13" s="35">
        <v>70232</v>
      </c>
      <c r="F13" s="35">
        <v>73173</v>
      </c>
      <c r="G13" s="35" t="s">
        <v>6</v>
      </c>
      <c r="H13" s="35">
        <v>77500</v>
      </c>
      <c r="I13" s="35">
        <v>79068</v>
      </c>
      <c r="J13" s="35">
        <v>82214</v>
      </c>
      <c r="K13" s="35">
        <v>83864</v>
      </c>
      <c r="L13" s="35">
        <v>85481</v>
      </c>
      <c r="M13" s="35">
        <v>86819</v>
      </c>
      <c r="N13" s="59">
        <v>96915</v>
      </c>
      <c r="O13" s="59" t="str">
        <f>'[1]All Stats'!L11</f>
        <v>96 215</v>
      </c>
      <c r="P13" s="59">
        <v>97922</v>
      </c>
      <c r="Q13" s="65">
        <f>'All Stats'!L11</f>
        <v>100327</v>
      </c>
      <c r="R13" s="70">
        <f>Staff!Q13</f>
        <v>140</v>
      </c>
      <c r="S13" s="70">
        <f t="shared" si="3"/>
        <v>699.44285714285718</v>
      </c>
      <c r="T13" s="61">
        <f t="shared" si="0"/>
        <v>33703</v>
      </c>
      <c r="U13" s="62">
        <f t="shared" si="4"/>
        <v>0.50586875600384251</v>
      </c>
      <c r="V13" s="59">
        <f t="shared" si="1"/>
        <v>2405</v>
      </c>
      <c r="W13" s="62">
        <f t="shared" si="2"/>
        <v>2.4560364371642735E-2</v>
      </c>
    </row>
    <row r="14" spans="1:23" ht="13.5" thickBot="1" x14ac:dyDescent="0.25">
      <c r="A14" s="92" t="s">
        <v>138</v>
      </c>
      <c r="B14" s="93">
        <v>371454</v>
      </c>
      <c r="C14" s="56">
        <v>409781</v>
      </c>
      <c r="D14" s="167">
        <v>459286</v>
      </c>
      <c r="E14" s="167">
        <v>476659</v>
      </c>
      <c r="F14" s="167">
        <v>482889</v>
      </c>
      <c r="G14" s="167">
        <v>498980</v>
      </c>
      <c r="H14" s="167">
        <v>660723</v>
      </c>
      <c r="I14" s="167">
        <v>599783</v>
      </c>
      <c r="J14" s="167">
        <v>618666</v>
      </c>
      <c r="K14" s="167">
        <v>632518</v>
      </c>
      <c r="L14" s="167">
        <v>667253</v>
      </c>
      <c r="M14" s="167">
        <v>675610</v>
      </c>
      <c r="N14" s="168">
        <f>SUM(N4:N13)</f>
        <v>751230</v>
      </c>
      <c r="O14" s="66">
        <v>790925</v>
      </c>
      <c r="P14" s="66">
        <f>SUM(P4:P13)</f>
        <v>820130</v>
      </c>
      <c r="Q14" s="66">
        <f>SUM(Q4:Q13)</f>
        <v>812791</v>
      </c>
      <c r="R14" s="178">
        <f>SUM(R4:R13)</f>
        <v>865.11</v>
      </c>
      <c r="S14" s="178">
        <f t="shared" si="3"/>
        <v>948.00661187594642</v>
      </c>
      <c r="T14" s="66">
        <f t="shared" si="0"/>
        <v>441337</v>
      </c>
      <c r="U14" s="67">
        <f t="shared" si="4"/>
        <v>1.1881336585418383</v>
      </c>
      <c r="V14" s="169">
        <f t="shared" si="1"/>
        <v>-7339</v>
      </c>
      <c r="W14" s="67">
        <f t="shared" si="2"/>
        <v>-8.9485813224732657E-3</v>
      </c>
    </row>
  </sheetData>
  <phoneticPr fontId="13" type="noConversion"/>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U209" sqref="U209"/>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workbookViewId="0">
      <selection activeCell="S31" sqref="S31"/>
    </sheetView>
  </sheetViews>
  <sheetFormatPr defaultRowHeight="12.75" x14ac:dyDescent="0.2"/>
  <cols>
    <col min="1" max="1" width="8.7109375" customWidth="1"/>
    <col min="2" max="4" width="7.7109375" customWidth="1"/>
    <col min="5" max="5" width="8.42578125" customWidth="1"/>
    <col min="6" max="17" width="7.7109375" customWidth="1"/>
    <col min="18" max="18" width="8.7109375" customWidth="1"/>
    <col min="19" max="19" width="11.140625" customWidth="1"/>
    <col min="20" max="20" width="11.28515625" customWidth="1"/>
    <col min="21" max="21" width="10.28515625" customWidth="1"/>
  </cols>
  <sheetData>
    <row r="1" spans="1:21" ht="55.5" customHeight="1" x14ac:dyDescent="0.2">
      <c r="A1" s="96"/>
      <c r="B1" s="97"/>
      <c r="C1" s="97"/>
      <c r="D1" s="97"/>
      <c r="E1" s="97"/>
      <c r="F1" s="97"/>
      <c r="G1" s="97"/>
      <c r="H1" s="97"/>
      <c r="I1" s="97"/>
      <c r="J1" s="97"/>
      <c r="K1" s="97"/>
      <c r="L1" s="98"/>
      <c r="M1" s="98"/>
      <c r="N1" s="98"/>
      <c r="O1" s="98"/>
      <c r="P1" s="98"/>
      <c r="Q1" s="98"/>
      <c r="R1" s="99" t="s">
        <v>166</v>
      </c>
      <c r="S1" s="99" t="s">
        <v>165</v>
      </c>
      <c r="T1" s="99" t="s">
        <v>163</v>
      </c>
      <c r="U1" s="170" t="s">
        <v>164</v>
      </c>
    </row>
    <row r="2" spans="1:21" ht="26.25" thickBot="1" x14ac:dyDescent="0.25">
      <c r="A2" s="3" t="s">
        <v>0</v>
      </c>
      <c r="B2" s="3"/>
      <c r="C2" s="4"/>
      <c r="D2" s="5"/>
      <c r="E2" s="5"/>
      <c r="F2" s="5"/>
      <c r="G2" s="5"/>
      <c r="H2" s="5"/>
      <c r="I2" s="5"/>
      <c r="J2" s="5"/>
      <c r="K2" s="5"/>
      <c r="L2" s="4"/>
      <c r="M2" s="4"/>
      <c r="N2" s="6"/>
      <c r="O2" s="6"/>
      <c r="P2" s="6"/>
      <c r="Q2" s="6"/>
      <c r="R2" s="4"/>
      <c r="S2" s="6"/>
      <c r="T2" s="6"/>
      <c r="U2" s="171"/>
    </row>
    <row r="3" spans="1:21" s="55" customFormat="1" x14ac:dyDescent="0.2">
      <c r="A3" s="95"/>
      <c r="B3" s="192" t="s">
        <v>147</v>
      </c>
      <c r="C3" s="192" t="s">
        <v>148</v>
      </c>
      <c r="D3" s="192" t="s">
        <v>149</v>
      </c>
      <c r="E3" s="192" t="s">
        <v>150</v>
      </c>
      <c r="F3" s="192" t="s">
        <v>151</v>
      </c>
      <c r="G3" s="192" t="s">
        <v>152</v>
      </c>
      <c r="H3" s="192" t="s">
        <v>153</v>
      </c>
      <c r="I3" s="192" t="s">
        <v>154</v>
      </c>
      <c r="J3" s="192" t="s">
        <v>155</v>
      </c>
      <c r="K3" s="192" t="s">
        <v>156</v>
      </c>
      <c r="L3" s="192" t="s">
        <v>157</v>
      </c>
      <c r="M3" s="192" t="s">
        <v>158</v>
      </c>
      <c r="N3" s="37" t="s">
        <v>159</v>
      </c>
      <c r="O3" s="37" t="s">
        <v>160</v>
      </c>
      <c r="P3" s="37" t="s">
        <v>161</v>
      </c>
      <c r="Q3" s="37" t="s">
        <v>162</v>
      </c>
      <c r="R3" s="25"/>
      <c r="S3" s="36"/>
      <c r="T3" s="36"/>
      <c r="U3" s="36"/>
    </row>
    <row r="4" spans="1:21" s="55" customFormat="1" x14ac:dyDescent="0.2">
      <c r="A4" s="91" t="s">
        <v>1</v>
      </c>
      <c r="B4" s="61">
        <v>197363</v>
      </c>
      <c r="C4" s="61">
        <v>217278</v>
      </c>
      <c r="D4" s="61">
        <v>238254</v>
      </c>
      <c r="E4" s="61">
        <v>249308</v>
      </c>
      <c r="F4" s="61">
        <v>255895</v>
      </c>
      <c r="G4" s="61">
        <v>292399</v>
      </c>
      <c r="H4" s="61">
        <v>366193</v>
      </c>
      <c r="I4" s="61">
        <v>264576</v>
      </c>
      <c r="J4" s="61">
        <v>270399</v>
      </c>
      <c r="K4" s="61">
        <v>276233</v>
      </c>
      <c r="L4" s="61">
        <v>297249</v>
      </c>
      <c r="M4" s="61">
        <v>300350</v>
      </c>
      <c r="N4" s="162">
        <v>306865</v>
      </c>
      <c r="O4" s="164">
        <v>367631</v>
      </c>
      <c r="P4" s="164">
        <v>386713</v>
      </c>
      <c r="Q4" s="158">
        <f>'All Stats'!C11</f>
        <v>382166</v>
      </c>
      <c r="R4" s="61">
        <f t="shared" ref="R4:R14" si="0">Q4-B4</f>
        <v>184803</v>
      </c>
      <c r="S4" s="62">
        <f t="shared" ref="S4:S9" si="1">R4/B4</f>
        <v>0.93636091871323401</v>
      </c>
      <c r="T4" s="59">
        <f t="shared" ref="T4:T14" si="2">Q4-P4</f>
        <v>-4547</v>
      </c>
      <c r="U4" s="62">
        <f t="shared" ref="U4:U14" si="3">T4/P4</f>
        <v>-1.1758073817016754E-2</v>
      </c>
    </row>
    <row r="5" spans="1:21" s="55" customFormat="1" x14ac:dyDescent="0.2">
      <c r="A5" s="91" t="s">
        <v>2</v>
      </c>
      <c r="B5" s="61">
        <v>28233</v>
      </c>
      <c r="C5" s="61">
        <v>32927</v>
      </c>
      <c r="D5" s="61">
        <v>38567</v>
      </c>
      <c r="E5" s="61">
        <v>40909</v>
      </c>
      <c r="F5" s="61">
        <v>50448</v>
      </c>
      <c r="G5" s="61">
        <v>45396</v>
      </c>
      <c r="H5" s="61">
        <v>57739</v>
      </c>
      <c r="I5" s="61">
        <v>82227</v>
      </c>
      <c r="J5" s="61">
        <v>83547</v>
      </c>
      <c r="K5" s="61">
        <v>84192</v>
      </c>
      <c r="L5" s="61">
        <v>85355</v>
      </c>
      <c r="M5" s="61">
        <v>86004</v>
      </c>
      <c r="N5" s="59">
        <v>87365</v>
      </c>
      <c r="O5" s="59">
        <v>89575</v>
      </c>
      <c r="P5" s="59">
        <v>91849</v>
      </c>
      <c r="Q5" s="65">
        <f>'All Stats'!E11</f>
        <v>94003</v>
      </c>
      <c r="R5" s="61">
        <f t="shared" si="0"/>
        <v>65770</v>
      </c>
      <c r="S5" s="62">
        <f t="shared" si="1"/>
        <v>2.3295434420713348</v>
      </c>
      <c r="T5" s="59">
        <f t="shared" si="2"/>
        <v>2154</v>
      </c>
      <c r="U5" s="62">
        <f t="shared" si="3"/>
        <v>2.345153458393668E-2</v>
      </c>
    </row>
    <row r="6" spans="1:21" s="55" customFormat="1" x14ac:dyDescent="0.2">
      <c r="A6" s="91" t="s">
        <v>3</v>
      </c>
      <c r="B6" s="61">
        <v>42516</v>
      </c>
      <c r="C6" s="61">
        <v>43500</v>
      </c>
      <c r="D6" s="61">
        <v>43892</v>
      </c>
      <c r="E6" s="61">
        <v>44455</v>
      </c>
      <c r="F6" s="61">
        <v>47105</v>
      </c>
      <c r="G6" s="61">
        <v>58262</v>
      </c>
      <c r="H6" s="61">
        <v>49655</v>
      </c>
      <c r="I6" s="61">
        <v>53081</v>
      </c>
      <c r="J6" s="61">
        <v>54591</v>
      </c>
      <c r="K6" s="61">
        <v>57096</v>
      </c>
      <c r="L6" s="61">
        <v>57667</v>
      </c>
      <c r="M6" s="61">
        <v>58516</v>
      </c>
      <c r="N6" s="59">
        <v>59842</v>
      </c>
      <c r="O6" s="59">
        <v>67239</v>
      </c>
      <c r="P6" s="59">
        <v>69097</v>
      </c>
      <c r="Q6" s="65">
        <f>'All Stats'!D11</f>
        <v>72640</v>
      </c>
      <c r="R6" s="61">
        <f t="shared" si="0"/>
        <v>30124</v>
      </c>
      <c r="S6" s="62">
        <f t="shared" si="1"/>
        <v>0.70853325806755107</v>
      </c>
      <c r="T6" s="59">
        <f t="shared" si="2"/>
        <v>3543</v>
      </c>
      <c r="U6" s="62">
        <f t="shared" si="3"/>
        <v>5.1275742796358742E-2</v>
      </c>
    </row>
    <row r="7" spans="1:21" s="55" customFormat="1" x14ac:dyDescent="0.2">
      <c r="A7" s="91" t="s">
        <v>4</v>
      </c>
      <c r="B7" s="61">
        <v>24211</v>
      </c>
      <c r="C7" s="61">
        <v>24687</v>
      </c>
      <c r="D7" s="61">
        <v>25647</v>
      </c>
      <c r="E7" s="61">
        <v>26361</v>
      </c>
      <c r="F7" s="61">
        <v>26639</v>
      </c>
      <c r="G7" s="61">
        <v>34068</v>
      </c>
      <c r="H7" s="61">
        <v>34556</v>
      </c>
      <c r="I7" s="61">
        <v>34924</v>
      </c>
      <c r="J7" s="61">
        <v>35083</v>
      </c>
      <c r="K7" s="61">
        <v>35424</v>
      </c>
      <c r="L7" s="61">
        <v>35909</v>
      </c>
      <c r="M7" s="61">
        <v>36835</v>
      </c>
      <c r="N7" s="59">
        <v>40285</v>
      </c>
      <c r="O7" s="59">
        <v>44236</v>
      </c>
      <c r="P7" s="59">
        <v>46241</v>
      </c>
      <c r="Q7" s="65">
        <f>'All Stats'!J11</f>
        <v>47887</v>
      </c>
      <c r="R7" s="61">
        <f t="shared" si="0"/>
        <v>23676</v>
      </c>
      <c r="S7" s="62">
        <f t="shared" si="1"/>
        <v>0.9779026062533559</v>
      </c>
      <c r="T7" s="59">
        <f t="shared" si="2"/>
        <v>1646</v>
      </c>
      <c r="U7" s="62">
        <f t="shared" si="3"/>
        <v>3.5596116000951535E-2</v>
      </c>
    </row>
    <row r="8" spans="1:21" s="55" customFormat="1" x14ac:dyDescent="0.2">
      <c r="A8" s="91" t="s">
        <v>5</v>
      </c>
      <c r="B8" s="61">
        <v>0</v>
      </c>
      <c r="C8" s="61">
        <v>0</v>
      </c>
      <c r="D8" s="61">
        <v>15430</v>
      </c>
      <c r="E8" s="61">
        <v>16575</v>
      </c>
      <c r="F8" s="61">
        <v>0</v>
      </c>
      <c r="G8" s="61">
        <v>40000</v>
      </c>
      <c r="H8" s="61">
        <v>44969</v>
      </c>
      <c r="I8" s="61">
        <v>50221</v>
      </c>
      <c r="J8" s="61">
        <v>51650</v>
      </c>
      <c r="K8" s="61">
        <v>53866</v>
      </c>
      <c r="L8" s="61">
        <v>64415</v>
      </c>
      <c r="M8" s="61">
        <v>66255</v>
      </c>
      <c r="N8" s="59">
        <v>67832</v>
      </c>
      <c r="O8" s="59">
        <v>74103</v>
      </c>
      <c r="P8" s="59">
        <v>74994</v>
      </c>
      <c r="Q8" s="65">
        <f>'All Stats'!I11</f>
        <v>75792</v>
      </c>
      <c r="R8" s="61">
        <f t="shared" si="0"/>
        <v>75792</v>
      </c>
      <c r="S8" s="62">
        <f>R8/D8</f>
        <v>4.9119896305897601</v>
      </c>
      <c r="T8" s="59">
        <f t="shared" si="2"/>
        <v>798</v>
      </c>
      <c r="U8" s="62">
        <f t="shared" si="3"/>
        <v>1.0640851268101449E-2</v>
      </c>
    </row>
    <row r="9" spans="1:21" s="55" customFormat="1" x14ac:dyDescent="0.2">
      <c r="A9" s="91" t="s">
        <v>7</v>
      </c>
      <c r="B9" s="61">
        <v>9279</v>
      </c>
      <c r="C9" s="61">
        <v>8335</v>
      </c>
      <c r="D9" s="61">
        <v>8740</v>
      </c>
      <c r="E9" s="61">
        <v>9033</v>
      </c>
      <c r="F9" s="61">
        <v>9313</v>
      </c>
      <c r="G9" s="61">
        <v>9831</v>
      </c>
      <c r="H9" s="61">
        <v>10235</v>
      </c>
      <c r="I9" s="61">
        <v>14674</v>
      </c>
      <c r="J9" s="61">
        <v>14855</v>
      </c>
      <c r="K9" s="61">
        <v>14855</v>
      </c>
      <c r="L9" s="61">
        <v>14857</v>
      </c>
      <c r="M9" s="61">
        <v>14859</v>
      </c>
      <c r="N9" s="59">
        <v>14859</v>
      </c>
      <c r="O9" s="59">
        <v>14859</v>
      </c>
      <c r="P9" s="59">
        <v>14864</v>
      </c>
      <c r="Q9" s="65">
        <f>'All Stats'!H11</f>
        <v>14865</v>
      </c>
      <c r="R9" s="61">
        <f t="shared" si="0"/>
        <v>5586</v>
      </c>
      <c r="S9" s="62">
        <f t="shared" si="1"/>
        <v>0.60200452634982216</v>
      </c>
      <c r="T9" s="59">
        <f t="shared" si="2"/>
        <v>1</v>
      </c>
      <c r="U9" s="62">
        <f t="shared" si="3"/>
        <v>6.7276641550053815E-5</v>
      </c>
    </row>
    <row r="10" spans="1:21" s="55" customFormat="1" x14ac:dyDescent="0.2">
      <c r="A10" s="91" t="s">
        <v>8</v>
      </c>
      <c r="B10" s="61">
        <v>0</v>
      </c>
      <c r="C10" s="61">
        <v>15700</v>
      </c>
      <c r="D10" s="61">
        <v>16143</v>
      </c>
      <c r="E10" s="61">
        <v>16460</v>
      </c>
      <c r="F10" s="61">
        <v>16990</v>
      </c>
      <c r="G10" s="61">
        <v>15698</v>
      </c>
      <c r="H10" s="61">
        <v>16002</v>
      </c>
      <c r="I10" s="61">
        <v>16706</v>
      </c>
      <c r="J10" s="61">
        <v>16784</v>
      </c>
      <c r="K10" s="61">
        <v>17359</v>
      </c>
      <c r="L10" s="61">
        <v>17449</v>
      </c>
      <c r="M10" s="61">
        <v>17487</v>
      </c>
      <c r="N10" s="59">
        <v>17850</v>
      </c>
      <c r="O10" s="59">
        <v>17885</v>
      </c>
      <c r="P10" s="59">
        <v>17885</v>
      </c>
      <c r="Q10" s="65">
        <f>'All Stats'!G11</f>
        <v>19700</v>
      </c>
      <c r="R10" s="61">
        <f t="shared" si="0"/>
        <v>19700</v>
      </c>
      <c r="S10" s="62">
        <f>P10/C10</f>
        <v>1.139171974522293</v>
      </c>
      <c r="T10" s="59">
        <f t="shared" si="2"/>
        <v>1815</v>
      </c>
      <c r="U10" s="62">
        <f t="shared" si="3"/>
        <v>0.10148168856583729</v>
      </c>
    </row>
    <row r="11" spans="1:21" s="55" customFormat="1" x14ac:dyDescent="0.2">
      <c r="A11" s="91" t="s">
        <v>9</v>
      </c>
      <c r="B11" s="61">
        <v>3228</v>
      </c>
      <c r="C11" s="61">
        <v>3244</v>
      </c>
      <c r="D11" s="61">
        <v>3244</v>
      </c>
      <c r="E11" s="61">
        <v>3326</v>
      </c>
      <c r="F11" s="61">
        <v>3326</v>
      </c>
      <c r="G11" s="61">
        <v>3326</v>
      </c>
      <c r="H11" s="61">
        <v>3874</v>
      </c>
      <c r="I11" s="61">
        <v>4306</v>
      </c>
      <c r="J11" s="61">
        <v>4443</v>
      </c>
      <c r="K11" s="61">
        <v>4529</v>
      </c>
      <c r="L11" s="61">
        <v>4974</v>
      </c>
      <c r="M11" s="61">
        <v>5116</v>
      </c>
      <c r="N11" s="159">
        <v>5179</v>
      </c>
      <c r="O11" s="59">
        <v>5397</v>
      </c>
      <c r="P11" s="59">
        <v>5404</v>
      </c>
      <c r="Q11" s="65">
        <f>'All Stats'!F11</f>
        <v>5411</v>
      </c>
      <c r="R11" s="61">
        <f t="shared" si="0"/>
        <v>2183</v>
      </c>
      <c r="S11" s="62">
        <f>R11/B11</f>
        <v>0.67627013630731103</v>
      </c>
      <c r="T11" s="59">
        <f t="shared" si="2"/>
        <v>7</v>
      </c>
      <c r="U11" s="62">
        <f t="shared" si="3"/>
        <v>1.2953367875647669E-3</v>
      </c>
    </row>
    <row r="12" spans="1:21" s="55" customFormat="1" x14ac:dyDescent="0.2">
      <c r="A12" s="91" t="s">
        <v>10</v>
      </c>
      <c r="B12" s="61"/>
      <c r="C12" s="61"/>
      <c r="D12" s="61"/>
      <c r="E12" s="61"/>
      <c r="F12" s="61"/>
      <c r="G12" s="61"/>
      <c r="H12" s="61"/>
      <c r="I12" s="61"/>
      <c r="J12" s="61">
        <v>5100</v>
      </c>
      <c r="K12" s="61">
        <v>5100</v>
      </c>
      <c r="L12" s="61">
        <v>3897</v>
      </c>
      <c r="M12" s="61">
        <v>3369</v>
      </c>
      <c r="N12" s="59">
        <v>11783</v>
      </c>
      <c r="O12" s="59">
        <v>13556</v>
      </c>
      <c r="P12" s="59">
        <v>13785</v>
      </c>
      <c r="Q12" s="65">
        <f>'All Stats'!K11</f>
        <v>0</v>
      </c>
      <c r="R12" s="61">
        <f t="shared" si="0"/>
        <v>0</v>
      </c>
      <c r="S12" s="62" t="e">
        <f>R12/B12</f>
        <v>#DIV/0!</v>
      </c>
      <c r="T12" s="59">
        <f t="shared" si="2"/>
        <v>-13785</v>
      </c>
      <c r="U12" s="62">
        <f t="shared" si="3"/>
        <v>-1</v>
      </c>
    </row>
    <row r="13" spans="1:21" s="55" customFormat="1" ht="13.5" thickBot="1" x14ac:dyDescent="0.25">
      <c r="A13" s="91" t="s">
        <v>11</v>
      </c>
      <c r="B13" s="61">
        <v>66624</v>
      </c>
      <c r="C13" s="61">
        <v>64110</v>
      </c>
      <c r="D13" s="61">
        <v>69369</v>
      </c>
      <c r="E13" s="61">
        <v>70232</v>
      </c>
      <c r="F13" s="61">
        <v>73173</v>
      </c>
      <c r="G13" s="61">
        <v>0</v>
      </c>
      <c r="H13" s="61">
        <v>77500</v>
      </c>
      <c r="I13" s="61">
        <v>79068</v>
      </c>
      <c r="J13" s="61">
        <v>82214</v>
      </c>
      <c r="K13" s="61">
        <v>83864</v>
      </c>
      <c r="L13" s="61">
        <v>85481</v>
      </c>
      <c r="M13" s="61">
        <v>86819</v>
      </c>
      <c r="N13" s="59">
        <v>89628</v>
      </c>
      <c r="O13" s="59">
        <v>96215</v>
      </c>
      <c r="P13" s="59">
        <v>97922</v>
      </c>
      <c r="Q13" s="65">
        <f>'All Stats'!L11</f>
        <v>100327</v>
      </c>
      <c r="R13" s="61">
        <f t="shared" si="0"/>
        <v>33703</v>
      </c>
      <c r="S13" s="62">
        <f>R13/B13</f>
        <v>0.50586875600384251</v>
      </c>
      <c r="T13" s="59">
        <f t="shared" si="2"/>
        <v>2405</v>
      </c>
      <c r="U13" s="62">
        <f t="shared" si="3"/>
        <v>2.4560364371642735E-2</v>
      </c>
    </row>
    <row r="14" spans="1:21" s="68" customFormat="1" ht="13.5" thickBot="1" x14ac:dyDescent="0.25">
      <c r="A14" s="166" t="s">
        <v>138</v>
      </c>
      <c r="B14" s="168">
        <v>371454</v>
      </c>
      <c r="C14" s="168">
        <v>409781</v>
      </c>
      <c r="D14" s="168">
        <v>459286</v>
      </c>
      <c r="E14" s="168">
        <v>476659</v>
      </c>
      <c r="F14" s="168">
        <v>482889</v>
      </c>
      <c r="G14" s="168">
        <v>498980</v>
      </c>
      <c r="H14" s="168">
        <v>660723</v>
      </c>
      <c r="I14" s="168">
        <v>599783</v>
      </c>
      <c r="J14" s="168">
        <v>618666</v>
      </c>
      <c r="K14" s="168">
        <v>632518</v>
      </c>
      <c r="L14" s="168">
        <f t="shared" ref="L14:Q14" si="4">SUM(L4:L13)</f>
        <v>667253</v>
      </c>
      <c r="M14" s="168">
        <f t="shared" si="4"/>
        <v>675610</v>
      </c>
      <c r="N14" s="168">
        <f t="shared" si="4"/>
        <v>701488</v>
      </c>
      <c r="O14" s="66">
        <f t="shared" si="4"/>
        <v>790696</v>
      </c>
      <c r="P14" s="66">
        <f t="shared" si="4"/>
        <v>818754</v>
      </c>
      <c r="Q14" s="66">
        <f t="shared" si="4"/>
        <v>812791</v>
      </c>
      <c r="R14" s="66">
        <f t="shared" si="0"/>
        <v>441337</v>
      </c>
      <c r="S14" s="67">
        <f>R14/B14</f>
        <v>1.1881336585418383</v>
      </c>
      <c r="T14" s="169">
        <f t="shared" si="2"/>
        <v>-5963</v>
      </c>
      <c r="U14" s="67">
        <f t="shared" si="3"/>
        <v>-7.2830178539585759E-3</v>
      </c>
    </row>
  </sheetData>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workbookViewId="0">
      <selection activeCell="O40" sqref="O40"/>
    </sheetView>
  </sheetViews>
  <sheetFormatPr defaultRowHeight="12.75" x14ac:dyDescent="0.2"/>
  <cols>
    <col min="1" max="1" width="8.7109375" customWidth="1"/>
    <col min="2" max="4" width="7.7109375" customWidth="1"/>
    <col min="5" max="5" width="7.85546875" customWidth="1"/>
    <col min="6" max="17" width="7.7109375" customWidth="1"/>
    <col min="18" max="21" width="8.7109375" customWidth="1"/>
  </cols>
  <sheetData>
    <row r="1" spans="1:21" ht="55.5" customHeight="1" thickBot="1" x14ac:dyDescent="0.25">
      <c r="A1" s="26"/>
      <c r="B1" s="27"/>
      <c r="C1" s="27"/>
      <c r="D1" s="1"/>
      <c r="E1" s="1"/>
      <c r="F1" s="1"/>
      <c r="G1" s="1"/>
      <c r="H1" s="1"/>
      <c r="I1" s="1"/>
      <c r="J1" s="1"/>
      <c r="K1" s="1"/>
      <c r="L1" s="1"/>
      <c r="M1" s="28"/>
      <c r="N1" s="28"/>
      <c r="O1" s="28"/>
      <c r="P1" s="28"/>
      <c r="Q1" s="28"/>
      <c r="R1" s="63" t="s">
        <v>166</v>
      </c>
      <c r="S1" s="63" t="s">
        <v>165</v>
      </c>
      <c r="T1" s="63" t="s">
        <v>163</v>
      </c>
      <c r="U1" s="64" t="s">
        <v>164</v>
      </c>
    </row>
    <row r="2" spans="1:21" ht="13.5" thickBot="1" x14ac:dyDescent="0.25">
      <c r="A2" s="229" t="s">
        <v>130</v>
      </c>
      <c r="B2" s="230"/>
      <c r="C2" s="230"/>
      <c r="D2" s="4"/>
      <c r="E2" s="4"/>
      <c r="F2" s="4"/>
      <c r="G2" s="4"/>
      <c r="H2" s="4"/>
      <c r="I2" s="4"/>
      <c r="J2" s="4"/>
      <c r="K2" s="4"/>
      <c r="L2" s="4"/>
      <c r="M2" s="5"/>
      <c r="N2" s="38"/>
      <c r="O2" s="5"/>
      <c r="P2" s="5"/>
      <c r="Q2" s="5"/>
      <c r="R2" s="29"/>
      <c r="S2" s="29"/>
      <c r="T2" s="29"/>
      <c r="U2" s="30"/>
    </row>
    <row r="3" spans="1:21" ht="13.5" thickBot="1" x14ac:dyDescent="0.25">
      <c r="A3" s="231" t="s">
        <v>132</v>
      </c>
      <c r="B3" s="232"/>
      <c r="C3" s="22"/>
      <c r="D3" s="22"/>
      <c r="E3" s="22"/>
      <c r="F3" s="22"/>
      <c r="G3" s="22"/>
      <c r="H3" s="22"/>
      <c r="I3" s="22"/>
      <c r="J3" s="22"/>
      <c r="K3" s="22"/>
      <c r="L3" s="22"/>
      <c r="M3" s="22"/>
      <c r="N3" s="39"/>
      <c r="O3" s="22"/>
      <c r="P3" s="22"/>
      <c r="Q3" s="22"/>
      <c r="R3" s="31"/>
      <c r="S3" s="31"/>
      <c r="T3" s="31"/>
      <c r="U3" s="32"/>
    </row>
    <row r="4" spans="1:21" x14ac:dyDescent="0.2">
      <c r="A4" s="7"/>
      <c r="B4" s="8" t="s">
        <v>147</v>
      </c>
      <c r="C4" s="8" t="s">
        <v>148</v>
      </c>
      <c r="D4" s="8" t="s">
        <v>149</v>
      </c>
      <c r="E4" s="8" t="s">
        <v>150</v>
      </c>
      <c r="F4" s="8" t="s">
        <v>151</v>
      </c>
      <c r="G4" s="8" t="s">
        <v>152</v>
      </c>
      <c r="H4" s="8" t="s">
        <v>153</v>
      </c>
      <c r="I4" s="8" t="s">
        <v>154</v>
      </c>
      <c r="J4" s="8" t="s">
        <v>155</v>
      </c>
      <c r="K4" s="8" t="s">
        <v>156</v>
      </c>
      <c r="L4" s="8" t="s">
        <v>157</v>
      </c>
      <c r="M4" s="37" t="s">
        <v>158</v>
      </c>
      <c r="N4" s="8" t="s">
        <v>159</v>
      </c>
      <c r="O4" s="8" t="s">
        <v>160</v>
      </c>
      <c r="P4" s="8" t="s">
        <v>161</v>
      </c>
      <c r="Q4" s="8" t="s">
        <v>162</v>
      </c>
      <c r="R4" s="25"/>
      <c r="S4" s="36"/>
      <c r="T4" s="11"/>
      <c r="U4" s="36"/>
    </row>
    <row r="5" spans="1:21" x14ac:dyDescent="0.2">
      <c r="A5" s="7" t="s">
        <v>1</v>
      </c>
      <c r="B5" s="13">
        <v>62167</v>
      </c>
      <c r="C5" s="13">
        <v>61706</v>
      </c>
      <c r="D5" s="13">
        <v>68443</v>
      </c>
      <c r="E5" s="13">
        <v>71783</v>
      </c>
      <c r="F5" s="13">
        <v>68228</v>
      </c>
      <c r="G5" s="13">
        <v>57827</v>
      </c>
      <c r="H5" s="13">
        <v>62684</v>
      </c>
      <c r="I5" s="13">
        <v>49449</v>
      </c>
      <c r="J5" s="13">
        <v>55003</v>
      </c>
      <c r="K5" s="13">
        <v>57892</v>
      </c>
      <c r="L5" s="13">
        <v>51851</v>
      </c>
      <c r="M5" s="35">
        <v>50724</v>
      </c>
      <c r="N5" s="80">
        <v>58171</v>
      </c>
      <c r="O5" s="80"/>
      <c r="P5" s="80">
        <v>62461</v>
      </c>
      <c r="Q5" s="69">
        <f>'All Stats'!C39</f>
        <v>110534</v>
      </c>
      <c r="R5" s="61">
        <f t="shared" ref="R5:R15" si="0">Q5-B5</f>
        <v>48367</v>
      </c>
      <c r="S5" s="75">
        <f t="shared" ref="S5:S12" si="1">R5/B5</f>
        <v>0.77801727604677728</v>
      </c>
      <c r="T5" s="74">
        <f t="shared" ref="T5:T15" si="2">Q5-P5</f>
        <v>48073</v>
      </c>
      <c r="U5" s="62">
        <f t="shared" ref="U5:U15" si="3">T5/P5</f>
        <v>0.76964826051456103</v>
      </c>
    </row>
    <row r="6" spans="1:21" x14ac:dyDescent="0.2">
      <c r="A6" s="7" t="s">
        <v>2</v>
      </c>
      <c r="B6" s="13">
        <v>49615</v>
      </c>
      <c r="C6" s="13">
        <v>50210</v>
      </c>
      <c r="D6" s="13">
        <v>49569</v>
      </c>
      <c r="E6" s="13">
        <v>48962</v>
      </c>
      <c r="F6" s="13">
        <v>53662</v>
      </c>
      <c r="G6" s="13">
        <v>60571</v>
      </c>
      <c r="H6" s="13">
        <v>57598</v>
      </c>
      <c r="I6" s="13">
        <v>57604</v>
      </c>
      <c r="J6" s="13">
        <v>53370</v>
      </c>
      <c r="K6" s="13">
        <v>46796</v>
      </c>
      <c r="L6" s="13">
        <v>49906</v>
      </c>
      <c r="M6" s="35">
        <v>49633</v>
      </c>
      <c r="N6" s="80">
        <v>48294</v>
      </c>
      <c r="O6" s="80" t="str">
        <f>'[1]All Stats'!E39</f>
        <v>37 007</v>
      </c>
      <c r="P6" s="80">
        <v>37834</v>
      </c>
      <c r="Q6" s="69">
        <f>'All Stats'!E39</f>
        <v>42381</v>
      </c>
      <c r="R6" s="61">
        <f t="shared" si="0"/>
        <v>-7234</v>
      </c>
      <c r="S6" s="75">
        <f t="shared" si="1"/>
        <v>-0.14580268064093521</v>
      </c>
      <c r="T6" s="74">
        <f t="shared" si="2"/>
        <v>4547</v>
      </c>
      <c r="U6" s="62">
        <f t="shared" si="3"/>
        <v>0.12018290426600413</v>
      </c>
    </row>
    <row r="7" spans="1:21" x14ac:dyDescent="0.2">
      <c r="A7" s="7" t="s">
        <v>3</v>
      </c>
      <c r="B7" s="13">
        <v>107985</v>
      </c>
      <c r="C7" s="13">
        <v>104516</v>
      </c>
      <c r="D7" s="13">
        <v>99248</v>
      </c>
      <c r="E7" s="13">
        <v>89156</v>
      </c>
      <c r="F7" s="13">
        <v>22115</v>
      </c>
      <c r="G7" s="13">
        <v>24335</v>
      </c>
      <c r="H7" s="13">
        <v>21516</v>
      </c>
      <c r="I7" s="13">
        <v>30834</v>
      </c>
      <c r="J7" s="13">
        <v>25725</v>
      </c>
      <c r="K7" s="13">
        <v>28232</v>
      </c>
      <c r="L7" s="13">
        <v>28090</v>
      </c>
      <c r="M7" s="35">
        <v>25640</v>
      </c>
      <c r="N7" s="80">
        <v>26831</v>
      </c>
      <c r="O7" s="80" t="str">
        <f>'[1]All Stats'!D39</f>
        <v>26 620</v>
      </c>
      <c r="P7" s="80">
        <v>25425</v>
      </c>
      <c r="Q7" s="69">
        <f>'All Stats'!D39</f>
        <v>23222</v>
      </c>
      <c r="R7" s="61">
        <f t="shared" si="0"/>
        <v>-84763</v>
      </c>
      <c r="S7" s="75">
        <f t="shared" si="1"/>
        <v>-0.78495161365004396</v>
      </c>
      <c r="T7" s="74">
        <f t="shared" si="2"/>
        <v>-2203</v>
      </c>
      <c r="U7" s="62">
        <f t="shared" si="3"/>
        <v>-8.6647000983284164E-2</v>
      </c>
    </row>
    <row r="8" spans="1:21" x14ac:dyDescent="0.2">
      <c r="A8" s="7" t="s">
        <v>4</v>
      </c>
      <c r="B8" s="13">
        <v>27326</v>
      </c>
      <c r="C8" s="13">
        <v>27634</v>
      </c>
      <c r="D8" s="13">
        <v>27730</v>
      </c>
      <c r="E8" s="13">
        <v>21762</v>
      </c>
      <c r="F8" s="13">
        <v>32612</v>
      </c>
      <c r="G8" s="13">
        <v>31179</v>
      </c>
      <c r="H8" s="13">
        <v>30700</v>
      </c>
      <c r="I8" s="13">
        <v>26940</v>
      </c>
      <c r="J8" s="13">
        <v>35483</v>
      </c>
      <c r="K8" s="13">
        <v>28285</v>
      </c>
      <c r="L8" s="13">
        <v>33349</v>
      </c>
      <c r="M8" s="35">
        <v>31504</v>
      </c>
      <c r="N8" s="80">
        <v>16084</v>
      </c>
      <c r="O8" s="80" t="str">
        <f>'[1]All Stats'!J39</f>
        <v>21 764</v>
      </c>
      <c r="P8" s="80">
        <v>24067</v>
      </c>
      <c r="Q8" s="69">
        <f>'All Stats'!J39</f>
        <v>21928</v>
      </c>
      <c r="R8" s="61">
        <f t="shared" si="0"/>
        <v>-5398</v>
      </c>
      <c r="S8" s="75">
        <f t="shared" si="1"/>
        <v>-0.19754080363024226</v>
      </c>
      <c r="T8" s="74">
        <f t="shared" si="2"/>
        <v>-2139</v>
      </c>
      <c r="U8" s="62">
        <f t="shared" si="3"/>
        <v>-8.887688536169859E-2</v>
      </c>
    </row>
    <row r="9" spans="1:21" x14ac:dyDescent="0.2">
      <c r="A9" s="7" t="s">
        <v>5</v>
      </c>
      <c r="B9" s="13">
        <v>17674</v>
      </c>
      <c r="C9" s="13">
        <v>18561</v>
      </c>
      <c r="D9" s="13">
        <v>16677</v>
      </c>
      <c r="E9" s="13">
        <v>19271</v>
      </c>
      <c r="F9" s="13">
        <v>0</v>
      </c>
      <c r="G9" s="13">
        <v>15468</v>
      </c>
      <c r="H9" s="13">
        <v>10690</v>
      </c>
      <c r="I9" s="13">
        <v>16313</v>
      </c>
      <c r="J9" s="13">
        <v>5000</v>
      </c>
      <c r="K9" s="13">
        <v>6414</v>
      </c>
      <c r="L9" s="13">
        <v>6845</v>
      </c>
      <c r="M9" s="35">
        <v>8062</v>
      </c>
      <c r="N9" s="80">
        <v>8794</v>
      </c>
      <c r="O9" s="80" t="str">
        <f>'[1]All Stats'!I39</f>
        <v>7 352</v>
      </c>
      <c r="P9" s="80">
        <v>6530</v>
      </c>
      <c r="Q9" s="69">
        <f>'All Stats'!I39</f>
        <v>6362</v>
      </c>
      <c r="R9" s="61">
        <f t="shared" si="0"/>
        <v>-11312</v>
      </c>
      <c r="S9" s="75">
        <f t="shared" si="1"/>
        <v>-0.64003621138395383</v>
      </c>
      <c r="T9" s="74">
        <f t="shared" si="2"/>
        <v>-168</v>
      </c>
      <c r="U9" s="62">
        <f t="shared" si="3"/>
        <v>-2.572741194486983E-2</v>
      </c>
    </row>
    <row r="10" spans="1:21" x14ac:dyDescent="0.2">
      <c r="A10" s="7" t="s">
        <v>7</v>
      </c>
      <c r="B10" s="13">
        <v>19961</v>
      </c>
      <c r="C10" s="13">
        <v>17495</v>
      </c>
      <c r="D10" s="13">
        <v>18021</v>
      </c>
      <c r="E10" s="13">
        <v>20154</v>
      </c>
      <c r="F10" s="13">
        <v>19248</v>
      </c>
      <c r="G10" s="13">
        <v>9788</v>
      </c>
      <c r="H10" s="13">
        <v>8901</v>
      </c>
      <c r="I10" s="13">
        <v>8972</v>
      </c>
      <c r="J10" s="13">
        <v>7835</v>
      </c>
      <c r="K10" s="13">
        <v>6874</v>
      </c>
      <c r="L10" s="13">
        <v>7380</v>
      </c>
      <c r="M10" s="35">
        <v>6962</v>
      </c>
      <c r="N10" s="80" t="str">
        <f>'[2]All Stats'!H39</f>
        <v>9 853</v>
      </c>
      <c r="O10" s="80" t="str">
        <f>'[1]All Stats'!H39</f>
        <v>9 496</v>
      </c>
      <c r="P10" s="80">
        <v>7836</v>
      </c>
      <c r="Q10" s="69">
        <f>'All Stats'!H39</f>
        <v>7477</v>
      </c>
      <c r="R10" s="61">
        <f t="shared" si="0"/>
        <v>-12484</v>
      </c>
      <c r="S10" s="75">
        <f t="shared" si="1"/>
        <v>-0.62541956815790789</v>
      </c>
      <c r="T10" s="74">
        <f t="shared" si="2"/>
        <v>-359</v>
      </c>
      <c r="U10" s="62">
        <f t="shared" si="3"/>
        <v>-4.5814190913731498E-2</v>
      </c>
    </row>
    <row r="11" spans="1:21" x14ac:dyDescent="0.2">
      <c r="A11" s="7" t="s">
        <v>8</v>
      </c>
      <c r="B11" s="13">
        <v>28745</v>
      </c>
      <c r="C11" s="13">
        <v>27500</v>
      </c>
      <c r="D11" s="13">
        <v>26350</v>
      </c>
      <c r="E11" s="13">
        <v>27000</v>
      </c>
      <c r="F11" s="13">
        <v>27000</v>
      </c>
      <c r="G11" s="13">
        <v>29500</v>
      </c>
      <c r="H11" s="13">
        <v>28820</v>
      </c>
      <c r="I11" s="13">
        <v>29500</v>
      </c>
      <c r="J11" s="13">
        <v>30400</v>
      </c>
      <c r="K11" s="13">
        <v>27100</v>
      </c>
      <c r="L11" s="13">
        <v>18869</v>
      </c>
      <c r="M11" s="35">
        <v>27519</v>
      </c>
      <c r="N11" s="80">
        <v>7494</v>
      </c>
      <c r="O11" s="80" t="str">
        <f>'[1]All Stats'!G39</f>
        <v>7 904</v>
      </c>
      <c r="P11" s="80">
        <v>7329</v>
      </c>
      <c r="Q11" s="69">
        <f>'All Stats'!G39</f>
        <v>10538</v>
      </c>
      <c r="R11" s="61">
        <f t="shared" si="0"/>
        <v>-18207</v>
      </c>
      <c r="S11" s="75">
        <f t="shared" si="1"/>
        <v>-0.63339711254131148</v>
      </c>
      <c r="T11" s="74">
        <f t="shared" si="2"/>
        <v>3209</v>
      </c>
      <c r="U11" s="62">
        <f t="shared" si="3"/>
        <v>0.4378496384227043</v>
      </c>
    </row>
    <row r="12" spans="1:21" x14ac:dyDescent="0.2">
      <c r="A12" s="7" t="s">
        <v>9</v>
      </c>
      <c r="B12" s="13">
        <v>5129</v>
      </c>
      <c r="C12" s="13">
        <v>3818</v>
      </c>
      <c r="D12" s="13">
        <v>8871</v>
      </c>
      <c r="E12" s="13">
        <v>8776</v>
      </c>
      <c r="F12" s="13">
        <v>3600</v>
      </c>
      <c r="G12" s="13">
        <v>10321</v>
      </c>
      <c r="H12" s="13">
        <v>29376</v>
      </c>
      <c r="I12" s="13">
        <v>16222</v>
      </c>
      <c r="J12" s="13">
        <v>50856</v>
      </c>
      <c r="K12" s="13">
        <v>31820</v>
      </c>
      <c r="L12" s="13">
        <v>43653</v>
      </c>
      <c r="M12" s="35">
        <v>48957</v>
      </c>
      <c r="N12" s="160">
        <v>20624</v>
      </c>
      <c r="O12" s="80" t="str">
        <f>'[1]All Stats'!F39</f>
        <v>20 014</v>
      </c>
      <c r="P12" s="80">
        <v>26625</v>
      </c>
      <c r="Q12" s="69">
        <f>'All Stats'!F39</f>
        <v>21618</v>
      </c>
      <c r="R12" s="61">
        <f t="shared" si="0"/>
        <v>16489</v>
      </c>
      <c r="S12" s="75">
        <f t="shared" si="1"/>
        <v>3.2148566972119323</v>
      </c>
      <c r="T12" s="74">
        <f t="shared" si="2"/>
        <v>-5007</v>
      </c>
      <c r="U12" s="62">
        <f t="shared" si="3"/>
        <v>-0.18805633802816901</v>
      </c>
    </row>
    <row r="13" spans="1:21" x14ac:dyDescent="0.2">
      <c r="A13" s="7" t="s">
        <v>10</v>
      </c>
      <c r="B13" s="13"/>
      <c r="C13" s="13"/>
      <c r="D13" s="33"/>
      <c r="E13" s="13"/>
      <c r="F13" s="13"/>
      <c r="G13" s="13"/>
      <c r="H13" s="13"/>
      <c r="I13" s="13">
        <v>0</v>
      </c>
      <c r="J13" s="13">
        <v>0</v>
      </c>
      <c r="K13" s="13">
        <v>0</v>
      </c>
      <c r="L13" s="13">
        <v>0</v>
      </c>
      <c r="M13" s="35">
        <v>0</v>
      </c>
      <c r="N13" s="13">
        <f>'[2]All Stats'!K39</f>
        <v>199</v>
      </c>
      <c r="O13" s="80">
        <f>'[1]All Stats'!K39</f>
        <v>685</v>
      </c>
      <c r="P13" s="80">
        <v>738</v>
      </c>
      <c r="Q13" s="69">
        <f>'All Stats'!K39</f>
        <v>624</v>
      </c>
      <c r="R13" s="61">
        <f t="shared" si="0"/>
        <v>624</v>
      </c>
      <c r="S13" s="75">
        <v>0</v>
      </c>
      <c r="T13" s="74">
        <f t="shared" si="2"/>
        <v>-114</v>
      </c>
      <c r="U13" s="62">
        <f t="shared" si="3"/>
        <v>-0.15447154471544716</v>
      </c>
    </row>
    <row r="14" spans="1:21" ht="13.5" thickBot="1" x14ac:dyDescent="0.25">
      <c r="A14" s="16" t="s">
        <v>11</v>
      </c>
      <c r="B14" s="34">
        <v>54947</v>
      </c>
      <c r="C14" s="34">
        <v>54883</v>
      </c>
      <c r="D14" s="34">
        <v>53678</v>
      </c>
      <c r="E14" s="34">
        <v>51442</v>
      </c>
      <c r="F14" s="34">
        <v>53454</v>
      </c>
      <c r="G14" s="34">
        <v>0</v>
      </c>
      <c r="H14" s="34">
        <v>48893</v>
      </c>
      <c r="I14" s="34">
        <v>51096</v>
      </c>
      <c r="J14" s="34">
        <v>51772</v>
      </c>
      <c r="K14" s="34">
        <v>51016</v>
      </c>
      <c r="L14" s="34">
        <v>50149</v>
      </c>
      <c r="M14" s="18">
        <v>55771</v>
      </c>
      <c r="N14" s="161">
        <v>57964</v>
      </c>
      <c r="O14" s="161" t="str">
        <f>'[1]All Stats'!L39</f>
        <v>61 600</v>
      </c>
      <c r="P14" s="161">
        <v>15815</v>
      </c>
      <c r="Q14" s="60">
        <f>'All Stats'!L39</f>
        <v>47869</v>
      </c>
      <c r="R14" s="76">
        <f t="shared" si="0"/>
        <v>-7078</v>
      </c>
      <c r="S14" s="77">
        <f>R14/B14</f>
        <v>-0.12881503994758586</v>
      </c>
      <c r="T14" s="74">
        <f t="shared" si="2"/>
        <v>32054</v>
      </c>
      <c r="U14" s="78">
        <f t="shared" si="3"/>
        <v>2.0268099905153334</v>
      </c>
    </row>
    <row r="15" spans="1:21" s="57" customFormat="1" ht="13.5" thickBot="1" x14ac:dyDescent="0.25">
      <c r="A15" s="85" t="s">
        <v>138</v>
      </c>
      <c r="B15" s="56">
        <v>373549</v>
      </c>
      <c r="C15" s="56">
        <v>366323</v>
      </c>
      <c r="D15" s="56">
        <v>368587</v>
      </c>
      <c r="E15" s="56">
        <v>358306</v>
      </c>
      <c r="F15" s="56">
        <v>279919</v>
      </c>
      <c r="G15" s="56">
        <v>238989</v>
      </c>
      <c r="H15" s="56">
        <v>299178</v>
      </c>
      <c r="I15" s="56">
        <v>286930</v>
      </c>
      <c r="J15" s="56">
        <v>315444</v>
      </c>
      <c r="K15" s="56">
        <v>284429</v>
      </c>
      <c r="L15" s="56">
        <v>290092</v>
      </c>
      <c r="M15" s="56">
        <v>304772</v>
      </c>
      <c r="N15" s="66">
        <f>SUM(N5:N14)</f>
        <v>244455</v>
      </c>
      <c r="O15" s="71" t="s">
        <v>170</v>
      </c>
      <c r="P15" s="71">
        <f>SUM(P5:P14)</f>
        <v>214660</v>
      </c>
      <c r="Q15" s="71">
        <f>SUM(Q5:Q14)</f>
        <v>292553</v>
      </c>
      <c r="R15" s="71">
        <f t="shared" si="0"/>
        <v>-80996</v>
      </c>
      <c r="S15" s="72">
        <f>R15/B15</f>
        <v>-0.21682831435768801</v>
      </c>
      <c r="T15" s="73">
        <f t="shared" si="2"/>
        <v>77893</v>
      </c>
      <c r="U15" s="67">
        <f t="shared" si="3"/>
        <v>0.3628668592192304</v>
      </c>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workbookViewId="0">
      <selection activeCell="O40" sqref="O40"/>
    </sheetView>
  </sheetViews>
  <sheetFormatPr defaultRowHeight="12.75" x14ac:dyDescent="0.2"/>
  <cols>
    <col min="1" max="1" width="8.7109375" customWidth="1"/>
    <col min="2" max="4" width="7.7109375" customWidth="1"/>
    <col min="5" max="5" width="8" customWidth="1"/>
    <col min="6" max="17" width="7.7109375" customWidth="1"/>
    <col min="18" max="21" width="8.7109375" customWidth="1"/>
  </cols>
  <sheetData>
    <row r="1" spans="1:21" ht="57" customHeight="1" thickBot="1" x14ac:dyDescent="0.25">
      <c r="A1" s="86"/>
      <c r="B1" s="87"/>
      <c r="C1" s="87"/>
      <c r="D1" s="87"/>
      <c r="E1" s="87"/>
      <c r="F1" s="87"/>
      <c r="G1" s="87"/>
      <c r="H1" s="87"/>
      <c r="I1" s="87"/>
      <c r="J1" s="87"/>
      <c r="K1" s="87"/>
      <c r="L1" s="88"/>
      <c r="M1" s="88"/>
      <c r="N1" s="88"/>
      <c r="O1" s="88"/>
      <c r="P1" s="88"/>
      <c r="Q1" s="88"/>
      <c r="R1" s="89" t="s">
        <v>166</v>
      </c>
      <c r="S1" s="89" t="s">
        <v>167</v>
      </c>
      <c r="T1" s="89" t="s">
        <v>163</v>
      </c>
      <c r="U1" s="173" t="s">
        <v>164</v>
      </c>
    </row>
    <row r="2" spans="1:21" ht="13.5" thickBot="1" x14ac:dyDescent="0.25">
      <c r="A2" s="230" t="s">
        <v>130</v>
      </c>
      <c r="B2" s="230"/>
      <c r="C2" s="230"/>
      <c r="D2" s="19"/>
      <c r="E2" s="19"/>
      <c r="F2" s="19"/>
      <c r="G2" s="19"/>
      <c r="H2" s="19"/>
      <c r="I2" s="19"/>
      <c r="J2" s="19"/>
      <c r="K2" s="19"/>
      <c r="L2" s="19"/>
      <c r="M2" s="20"/>
      <c r="N2" s="20"/>
      <c r="O2" s="20"/>
      <c r="P2" s="20"/>
      <c r="Q2" s="20"/>
      <c r="R2" s="21"/>
      <c r="S2" s="21"/>
      <c r="T2" s="21"/>
      <c r="U2" s="174"/>
    </row>
    <row r="3" spans="1:21" ht="13.5" thickBot="1" x14ac:dyDescent="0.25">
      <c r="A3" s="233" t="s">
        <v>131</v>
      </c>
      <c r="B3" s="233"/>
      <c r="C3" s="22"/>
      <c r="D3" s="22"/>
      <c r="E3" s="22"/>
      <c r="F3" s="22"/>
      <c r="G3" s="22"/>
      <c r="H3" s="22"/>
      <c r="I3" s="22"/>
      <c r="J3" s="22"/>
      <c r="K3" s="22"/>
      <c r="L3" s="22"/>
      <c r="M3" s="23"/>
      <c r="N3" s="23"/>
      <c r="O3" s="23"/>
      <c r="P3" s="23"/>
      <c r="Q3" s="23"/>
      <c r="R3" s="24"/>
      <c r="S3" s="24"/>
      <c r="T3" s="24"/>
      <c r="U3" s="175"/>
    </row>
    <row r="4" spans="1:21" s="55" customFormat="1" ht="12.75" customHeight="1" x14ac:dyDescent="0.2">
      <c r="A4" s="95"/>
      <c r="B4" s="37" t="s">
        <v>147</v>
      </c>
      <c r="C4" s="37" t="s">
        <v>148</v>
      </c>
      <c r="D4" s="37" t="s">
        <v>149</v>
      </c>
      <c r="E4" s="37" t="s">
        <v>150</v>
      </c>
      <c r="F4" s="37" t="s">
        <v>151</v>
      </c>
      <c r="G4" s="37" t="s">
        <v>152</v>
      </c>
      <c r="H4" s="37" t="s">
        <v>153</v>
      </c>
      <c r="I4" s="37" t="s">
        <v>154</v>
      </c>
      <c r="J4" s="37" t="s">
        <v>155</v>
      </c>
      <c r="K4" s="37" t="s">
        <v>156</v>
      </c>
      <c r="L4" s="9" t="s">
        <v>157</v>
      </c>
      <c r="M4" s="9" t="s">
        <v>158</v>
      </c>
      <c r="N4" s="100" t="s">
        <v>159</v>
      </c>
      <c r="O4" s="100" t="s">
        <v>160</v>
      </c>
      <c r="P4" s="100" t="s">
        <v>161</v>
      </c>
      <c r="Q4" s="100" t="s">
        <v>162</v>
      </c>
      <c r="R4" s="25"/>
      <c r="S4" s="36"/>
      <c r="T4" s="36"/>
      <c r="U4" s="36"/>
    </row>
    <row r="5" spans="1:21" s="55" customFormat="1" x14ac:dyDescent="0.2">
      <c r="A5" s="91" t="s">
        <v>1</v>
      </c>
      <c r="B5" s="35">
        <v>14120</v>
      </c>
      <c r="C5" s="35">
        <v>16022</v>
      </c>
      <c r="D5" s="35">
        <v>16149</v>
      </c>
      <c r="E5" s="35">
        <v>25313</v>
      </c>
      <c r="F5" s="35">
        <v>24574</v>
      </c>
      <c r="G5" s="35">
        <v>24815</v>
      </c>
      <c r="H5" s="35">
        <v>24392</v>
      </c>
      <c r="I5" s="35">
        <v>24090</v>
      </c>
      <c r="J5" s="35">
        <v>25332</v>
      </c>
      <c r="K5" s="35">
        <v>22660</v>
      </c>
      <c r="L5" s="14">
        <v>22040</v>
      </c>
      <c r="M5" s="14">
        <v>20967</v>
      </c>
      <c r="N5" s="59">
        <v>22879</v>
      </c>
      <c r="O5" s="59">
        <v>23226</v>
      </c>
      <c r="P5" s="59">
        <v>19811</v>
      </c>
      <c r="Q5" s="65">
        <f>'All Stats'!C38</f>
        <v>17592</v>
      </c>
      <c r="R5" s="61">
        <f t="shared" ref="R5:R15" si="0">Q5-B5</f>
        <v>3472</v>
      </c>
      <c r="S5" s="75">
        <f>R5/B5</f>
        <v>0.24589235127478754</v>
      </c>
      <c r="T5" s="74">
        <f t="shared" ref="T5:T15" si="1">Q5-P5</f>
        <v>-2219</v>
      </c>
      <c r="U5" s="62">
        <f t="shared" ref="U5:U15" si="2">T5/P5</f>
        <v>-0.11200848013729746</v>
      </c>
    </row>
    <row r="6" spans="1:21" s="55" customFormat="1" x14ac:dyDescent="0.2">
      <c r="A6" s="91" t="s">
        <v>2</v>
      </c>
      <c r="B6" s="35">
        <v>29799</v>
      </c>
      <c r="C6" s="35">
        <v>27614</v>
      </c>
      <c r="D6" s="35">
        <v>25951</v>
      </c>
      <c r="E6" s="35">
        <v>23633</v>
      </c>
      <c r="F6" s="35">
        <v>22315</v>
      </c>
      <c r="G6" s="35">
        <v>22633</v>
      </c>
      <c r="H6" s="35">
        <v>23194</v>
      </c>
      <c r="I6" s="35">
        <v>21815</v>
      </c>
      <c r="J6" s="35">
        <v>19461</v>
      </c>
      <c r="K6" s="35">
        <v>19175</v>
      </c>
      <c r="L6" s="14">
        <v>18648</v>
      </c>
      <c r="M6" s="14">
        <v>17083</v>
      </c>
      <c r="N6" s="59">
        <v>17278</v>
      </c>
      <c r="O6" s="59">
        <v>14859</v>
      </c>
      <c r="P6" s="59">
        <v>15445</v>
      </c>
      <c r="Q6" s="65">
        <f>'All Stats'!E38</f>
        <v>16108</v>
      </c>
      <c r="R6" s="61">
        <f t="shared" si="0"/>
        <v>-13691</v>
      </c>
      <c r="S6" s="75">
        <f t="shared" ref="S6:S15" si="3">R6/B6</f>
        <v>-0.45944494781704082</v>
      </c>
      <c r="T6" s="74">
        <f t="shared" si="1"/>
        <v>663</v>
      </c>
      <c r="U6" s="62">
        <f t="shared" si="2"/>
        <v>4.2926513434768533E-2</v>
      </c>
    </row>
    <row r="7" spans="1:21" s="55" customFormat="1" x14ac:dyDescent="0.2">
      <c r="A7" s="91" t="s">
        <v>3</v>
      </c>
      <c r="B7" s="35">
        <v>16595</v>
      </c>
      <c r="C7" s="35">
        <v>15121</v>
      </c>
      <c r="D7" s="35">
        <v>14488</v>
      </c>
      <c r="E7" s="35">
        <v>14078</v>
      </c>
      <c r="F7" s="35">
        <v>12401</v>
      </c>
      <c r="G7" s="35">
        <v>4117</v>
      </c>
      <c r="H7" s="35">
        <v>3966</v>
      </c>
      <c r="I7" s="35">
        <v>5333</v>
      </c>
      <c r="J7" s="35">
        <v>5544</v>
      </c>
      <c r="K7" s="35">
        <v>5959</v>
      </c>
      <c r="L7" s="14">
        <v>57615</v>
      </c>
      <c r="M7" s="14">
        <v>61405</v>
      </c>
      <c r="N7" s="59">
        <v>54467</v>
      </c>
      <c r="O7" s="59">
        <v>52586</v>
      </c>
      <c r="P7" s="59">
        <v>49015</v>
      </c>
      <c r="Q7" s="65">
        <f>'All Stats'!D38</f>
        <v>47413</v>
      </c>
      <c r="R7" s="61">
        <f t="shared" si="0"/>
        <v>30818</v>
      </c>
      <c r="S7" s="75">
        <f t="shared" si="3"/>
        <v>1.8570653811388973</v>
      </c>
      <c r="T7" s="74">
        <f t="shared" si="1"/>
        <v>-1602</v>
      </c>
      <c r="U7" s="62">
        <f t="shared" si="2"/>
        <v>-3.2683872283994699E-2</v>
      </c>
    </row>
    <row r="8" spans="1:21" s="55" customFormat="1" x14ac:dyDescent="0.2">
      <c r="A8" s="91" t="s">
        <v>4</v>
      </c>
      <c r="B8" s="35">
        <v>9158</v>
      </c>
      <c r="C8" s="35">
        <v>9815</v>
      </c>
      <c r="D8" s="35">
        <v>9470</v>
      </c>
      <c r="E8" s="35">
        <v>9892</v>
      </c>
      <c r="F8" s="35">
        <v>9697</v>
      </c>
      <c r="G8" s="35">
        <v>9433</v>
      </c>
      <c r="H8" s="35">
        <v>8768</v>
      </c>
      <c r="I8" s="35">
        <v>8842</v>
      </c>
      <c r="J8" s="35">
        <v>8842</v>
      </c>
      <c r="K8" s="35">
        <v>8255</v>
      </c>
      <c r="L8" s="14">
        <v>6845</v>
      </c>
      <c r="M8" s="14">
        <v>6856</v>
      </c>
      <c r="N8" s="59">
        <v>6078</v>
      </c>
      <c r="O8" s="59">
        <v>7098</v>
      </c>
      <c r="P8" s="59">
        <v>6344</v>
      </c>
      <c r="Q8" s="65">
        <f>'All Stats'!J38</f>
        <v>5986</v>
      </c>
      <c r="R8" s="61">
        <f t="shared" si="0"/>
        <v>-3172</v>
      </c>
      <c r="S8" s="75">
        <f t="shared" si="3"/>
        <v>-0.34636383489844946</v>
      </c>
      <c r="T8" s="74">
        <f t="shared" si="1"/>
        <v>-358</v>
      </c>
      <c r="U8" s="62">
        <f t="shared" si="2"/>
        <v>-5.6431273644388401E-2</v>
      </c>
    </row>
    <row r="9" spans="1:21" s="55" customFormat="1" x14ac:dyDescent="0.2">
      <c r="A9" s="91" t="s">
        <v>5</v>
      </c>
      <c r="B9" s="35">
        <v>3802</v>
      </c>
      <c r="C9" s="35">
        <v>3551</v>
      </c>
      <c r="D9" s="35">
        <v>3499</v>
      </c>
      <c r="E9" s="35">
        <v>3687</v>
      </c>
      <c r="F9" s="35">
        <v>0</v>
      </c>
      <c r="G9" s="35">
        <v>4291</v>
      </c>
      <c r="H9" s="35">
        <v>3811</v>
      </c>
      <c r="I9" s="35">
        <v>3441</v>
      </c>
      <c r="J9" s="35">
        <v>2060</v>
      </c>
      <c r="K9" s="35">
        <v>1996</v>
      </c>
      <c r="L9" s="14">
        <v>2513</v>
      </c>
      <c r="M9" s="14">
        <v>2796</v>
      </c>
      <c r="N9" s="59">
        <v>3270</v>
      </c>
      <c r="O9" s="59">
        <v>3100</v>
      </c>
      <c r="P9" s="59">
        <v>2914</v>
      </c>
      <c r="Q9" s="65">
        <f>'All Stats'!I38</f>
        <v>3012</v>
      </c>
      <c r="R9" s="61">
        <f t="shared" si="0"/>
        <v>-790</v>
      </c>
      <c r="S9" s="75">
        <f t="shared" si="3"/>
        <v>-0.20778537611783271</v>
      </c>
      <c r="T9" s="74">
        <f t="shared" si="1"/>
        <v>98</v>
      </c>
      <c r="U9" s="62">
        <f t="shared" si="2"/>
        <v>3.3630748112560054E-2</v>
      </c>
    </row>
    <row r="10" spans="1:21" s="55" customFormat="1" x14ac:dyDescent="0.2">
      <c r="A10" s="91" t="s">
        <v>7</v>
      </c>
      <c r="B10" s="35">
        <v>8662</v>
      </c>
      <c r="C10" s="35">
        <v>8997</v>
      </c>
      <c r="D10" s="35">
        <v>9566</v>
      </c>
      <c r="E10" s="35">
        <v>8260</v>
      </c>
      <c r="F10" s="35">
        <v>8676</v>
      </c>
      <c r="G10" s="35">
        <v>5536</v>
      </c>
      <c r="H10" s="35">
        <v>5917</v>
      </c>
      <c r="I10" s="35">
        <v>5384</v>
      </c>
      <c r="J10" s="35">
        <v>4265</v>
      </c>
      <c r="K10" s="35">
        <v>3657</v>
      </c>
      <c r="L10" s="14">
        <v>3429</v>
      </c>
      <c r="M10" s="14">
        <v>3562</v>
      </c>
      <c r="N10" s="59" t="str">
        <f>'[2]All Stats'!H38</f>
        <v>4 258</v>
      </c>
      <c r="O10" s="59">
        <v>3911</v>
      </c>
      <c r="P10" s="59">
        <v>3681</v>
      </c>
      <c r="Q10" s="65">
        <f>'All Stats'!H38</f>
        <v>3513</v>
      </c>
      <c r="R10" s="61">
        <f t="shared" si="0"/>
        <v>-5149</v>
      </c>
      <c r="S10" s="75">
        <f t="shared" si="3"/>
        <v>-0.59443546525051949</v>
      </c>
      <c r="T10" s="74">
        <f t="shared" si="1"/>
        <v>-168</v>
      </c>
      <c r="U10" s="62">
        <f t="shared" si="2"/>
        <v>-4.5639771801140996E-2</v>
      </c>
    </row>
    <row r="11" spans="1:21" s="55" customFormat="1" x14ac:dyDescent="0.2">
      <c r="A11" s="91" t="s">
        <v>8</v>
      </c>
      <c r="B11" s="35">
        <v>10450</v>
      </c>
      <c r="C11" s="35">
        <v>10340</v>
      </c>
      <c r="D11" s="35">
        <v>10670</v>
      </c>
      <c r="E11" s="35">
        <v>10560</v>
      </c>
      <c r="F11" s="35">
        <v>10998</v>
      </c>
      <c r="G11" s="35">
        <v>10900</v>
      </c>
      <c r="H11" s="35">
        <v>10629</v>
      </c>
      <c r="I11" s="35">
        <v>10300</v>
      </c>
      <c r="J11" s="35">
        <v>9950</v>
      </c>
      <c r="K11" s="35">
        <v>9240</v>
      </c>
      <c r="L11" s="14">
        <v>7715</v>
      </c>
      <c r="M11" s="14">
        <v>7792</v>
      </c>
      <c r="N11" s="59">
        <v>4178</v>
      </c>
      <c r="O11" s="59">
        <v>3518</v>
      </c>
      <c r="P11" s="59">
        <v>2965</v>
      </c>
      <c r="Q11" s="65">
        <f>'All Stats'!G38</f>
        <v>3269</v>
      </c>
      <c r="R11" s="61">
        <f t="shared" si="0"/>
        <v>-7181</v>
      </c>
      <c r="S11" s="75">
        <f t="shared" si="3"/>
        <v>-0.687177033492823</v>
      </c>
      <c r="T11" s="74">
        <f t="shared" si="1"/>
        <v>304</v>
      </c>
      <c r="U11" s="62">
        <f t="shared" si="2"/>
        <v>0.10252951096121417</v>
      </c>
    </row>
    <row r="12" spans="1:21" s="55" customFormat="1" x14ac:dyDescent="0.2">
      <c r="A12" s="91" t="s">
        <v>9</v>
      </c>
      <c r="B12" s="35">
        <v>608</v>
      </c>
      <c r="C12" s="35">
        <v>500</v>
      </c>
      <c r="D12" s="35">
        <v>539</v>
      </c>
      <c r="E12" s="35">
        <v>582</v>
      </c>
      <c r="F12" s="35">
        <v>610</v>
      </c>
      <c r="G12" s="35">
        <v>676</v>
      </c>
      <c r="H12" s="35">
        <v>843</v>
      </c>
      <c r="I12" s="35">
        <v>748</v>
      </c>
      <c r="J12" s="35">
        <v>804</v>
      </c>
      <c r="K12" s="35">
        <v>760</v>
      </c>
      <c r="L12" s="14">
        <v>1010</v>
      </c>
      <c r="M12" s="14">
        <v>907</v>
      </c>
      <c r="N12" s="159">
        <f>'[2]All Stats'!F38</f>
        <v>934</v>
      </c>
      <c r="O12" s="59">
        <f>'[1]All Stats'!F38</f>
        <v>925</v>
      </c>
      <c r="P12" s="59">
        <v>831</v>
      </c>
      <c r="Q12" s="65">
        <f>'All Stats'!F38</f>
        <v>875</v>
      </c>
      <c r="R12" s="61">
        <f t="shared" si="0"/>
        <v>267</v>
      </c>
      <c r="S12" s="75">
        <f t="shared" si="3"/>
        <v>0.43914473684210525</v>
      </c>
      <c r="T12" s="74">
        <f t="shared" si="1"/>
        <v>44</v>
      </c>
      <c r="U12" s="62">
        <f t="shared" si="2"/>
        <v>5.2948255114320095E-2</v>
      </c>
    </row>
    <row r="13" spans="1:21" s="55" customFormat="1" x14ac:dyDescent="0.2">
      <c r="A13" s="91" t="s">
        <v>10</v>
      </c>
      <c r="B13" s="35"/>
      <c r="C13" s="35"/>
      <c r="D13" s="35"/>
      <c r="E13" s="35"/>
      <c r="F13" s="35"/>
      <c r="G13" s="35"/>
      <c r="H13" s="35"/>
      <c r="I13" s="35">
        <v>0</v>
      </c>
      <c r="J13" s="35">
        <v>0</v>
      </c>
      <c r="K13" s="35">
        <v>0</v>
      </c>
      <c r="L13" s="14">
        <v>0</v>
      </c>
      <c r="M13" s="14">
        <v>0</v>
      </c>
      <c r="N13" s="159">
        <f>'[2]All Stats'!K38</f>
        <v>45</v>
      </c>
      <c r="O13" s="59">
        <f>'[1]All Stats'!K38</f>
        <v>130</v>
      </c>
      <c r="P13" s="59">
        <v>170</v>
      </c>
      <c r="Q13" s="65">
        <f>'All Stats'!K38</f>
        <v>111</v>
      </c>
      <c r="R13" s="61">
        <f t="shared" si="0"/>
        <v>111</v>
      </c>
      <c r="S13" s="75" t="e">
        <f t="shared" si="3"/>
        <v>#DIV/0!</v>
      </c>
      <c r="T13" s="74">
        <f t="shared" si="1"/>
        <v>-59</v>
      </c>
      <c r="U13" s="62">
        <f t="shared" si="2"/>
        <v>-0.34705882352941175</v>
      </c>
    </row>
    <row r="14" spans="1:21" s="55" customFormat="1" ht="13.5" thickBot="1" x14ac:dyDescent="0.25">
      <c r="A14" s="91" t="s">
        <v>11</v>
      </c>
      <c r="B14" s="35">
        <v>18137</v>
      </c>
      <c r="C14" s="35">
        <v>17331</v>
      </c>
      <c r="D14" s="35">
        <v>17118</v>
      </c>
      <c r="E14" s="35">
        <v>18527</v>
      </c>
      <c r="F14" s="35">
        <v>19463</v>
      </c>
      <c r="G14" s="35">
        <v>0</v>
      </c>
      <c r="H14" s="35">
        <v>15256</v>
      </c>
      <c r="I14" s="35">
        <v>16724</v>
      </c>
      <c r="J14" s="35">
        <v>16630</v>
      </c>
      <c r="K14" s="35">
        <v>15178</v>
      </c>
      <c r="L14" s="15">
        <v>15801</v>
      </c>
      <c r="M14" s="15">
        <v>16619</v>
      </c>
      <c r="N14" s="59">
        <v>17019</v>
      </c>
      <c r="O14" s="59">
        <v>16294</v>
      </c>
      <c r="P14" s="59">
        <v>14623</v>
      </c>
      <c r="Q14" s="65">
        <f>'All Stats'!L38</f>
        <v>13392</v>
      </c>
      <c r="R14" s="61">
        <f t="shared" si="0"/>
        <v>-4745</v>
      </c>
      <c r="S14" s="75">
        <f t="shared" si="3"/>
        <v>-0.26161989303633454</v>
      </c>
      <c r="T14" s="74">
        <f t="shared" si="1"/>
        <v>-1231</v>
      </c>
      <c r="U14" s="62">
        <f t="shared" si="2"/>
        <v>-8.4182452301169386E-2</v>
      </c>
    </row>
    <row r="15" spans="1:21" s="57" customFormat="1" ht="13.5" thickBot="1" x14ac:dyDescent="0.25">
      <c r="A15" s="166" t="s">
        <v>138</v>
      </c>
      <c r="B15" s="56">
        <v>111331</v>
      </c>
      <c r="C15" s="56">
        <v>109291</v>
      </c>
      <c r="D15" s="56">
        <v>107450</v>
      </c>
      <c r="E15" s="56">
        <v>114532</v>
      </c>
      <c r="F15" s="56">
        <v>108734</v>
      </c>
      <c r="G15" s="56">
        <v>82401</v>
      </c>
      <c r="H15" s="56">
        <v>96776</v>
      </c>
      <c r="I15" s="56">
        <v>96677</v>
      </c>
      <c r="J15" s="56">
        <v>92888</v>
      </c>
      <c r="K15" s="56">
        <v>86880</v>
      </c>
      <c r="L15" s="172">
        <v>135616</v>
      </c>
      <c r="M15" s="172">
        <v>137987</v>
      </c>
      <c r="N15" s="169">
        <f>SUM(N5:N14)</f>
        <v>126148</v>
      </c>
      <c r="O15" s="169">
        <f>SUM(O5:O14)</f>
        <v>125647</v>
      </c>
      <c r="P15" s="169">
        <f>SUM(P4:P14)</f>
        <v>115799</v>
      </c>
      <c r="Q15" s="169">
        <f>SUM(Q5:Q14)</f>
        <v>111271</v>
      </c>
      <c r="R15" s="66">
        <f t="shared" si="0"/>
        <v>-60</v>
      </c>
      <c r="S15" s="79">
        <f t="shared" si="3"/>
        <v>-5.3893345070106264E-4</v>
      </c>
      <c r="T15" s="169">
        <f t="shared" si="1"/>
        <v>-4528</v>
      </c>
      <c r="U15" s="67">
        <f t="shared" si="2"/>
        <v>-3.9102237497733144E-2</v>
      </c>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workbookViewId="0">
      <selection activeCell="N35" sqref="N35"/>
    </sheetView>
  </sheetViews>
  <sheetFormatPr defaultRowHeight="12.75" x14ac:dyDescent="0.2"/>
  <cols>
    <col min="1" max="1" width="8.7109375" customWidth="1"/>
    <col min="2" max="17" width="7.7109375" customWidth="1"/>
    <col min="18" max="21" width="8.7109375" customWidth="1"/>
  </cols>
  <sheetData>
    <row r="1" spans="1:21" ht="58.5" customHeight="1" thickBot="1" x14ac:dyDescent="0.25">
      <c r="A1" s="86"/>
      <c r="B1" s="87"/>
      <c r="C1" s="87"/>
      <c r="D1" s="87"/>
      <c r="E1" s="87"/>
      <c r="F1" s="87"/>
      <c r="G1" s="87"/>
      <c r="H1" s="87"/>
      <c r="I1" s="87"/>
      <c r="J1" s="87"/>
      <c r="K1" s="87"/>
      <c r="L1" s="101"/>
      <c r="M1" s="101"/>
      <c r="N1" s="101"/>
      <c r="O1" s="101"/>
      <c r="P1" s="101"/>
      <c r="Q1" s="101"/>
      <c r="R1" s="89" t="s">
        <v>166</v>
      </c>
      <c r="S1" s="89" t="s">
        <v>165</v>
      </c>
      <c r="T1" s="89" t="s">
        <v>163</v>
      </c>
      <c r="U1" s="173" t="s">
        <v>164</v>
      </c>
    </row>
    <row r="2" spans="1:21" ht="13.5" thickBot="1" x14ac:dyDescent="0.25">
      <c r="A2" s="230" t="s">
        <v>130</v>
      </c>
      <c r="B2" s="230"/>
      <c r="C2" s="230"/>
      <c r="D2" s="4"/>
      <c r="E2" s="4"/>
      <c r="F2" s="4"/>
      <c r="G2" s="4"/>
      <c r="H2" s="4"/>
      <c r="I2" s="4"/>
      <c r="J2" s="4"/>
      <c r="K2" s="4"/>
      <c r="L2" s="4"/>
      <c r="M2" s="5"/>
      <c r="N2" s="5"/>
      <c r="O2" s="5"/>
      <c r="P2" s="5"/>
      <c r="Q2" s="5"/>
      <c r="R2" s="29"/>
      <c r="S2" s="29"/>
      <c r="T2" s="29"/>
      <c r="U2" s="30"/>
    </row>
    <row r="3" spans="1:21" ht="13.5" thickBot="1" x14ac:dyDescent="0.25">
      <c r="A3" s="232" t="s">
        <v>133</v>
      </c>
      <c r="B3" s="232"/>
      <c r="C3" s="22"/>
      <c r="D3" s="22"/>
      <c r="E3" s="22"/>
      <c r="F3" s="22"/>
      <c r="G3" s="22"/>
      <c r="H3" s="22"/>
      <c r="I3" s="22"/>
      <c r="J3" s="22"/>
      <c r="K3" s="22"/>
      <c r="L3" s="22"/>
      <c r="M3" s="23"/>
      <c r="N3" s="23"/>
      <c r="O3" s="23"/>
      <c r="P3" s="23"/>
      <c r="Q3" s="23"/>
      <c r="R3" s="24"/>
      <c r="S3" s="24"/>
      <c r="T3" s="24"/>
      <c r="U3" s="175"/>
    </row>
    <row r="4" spans="1:21" x14ac:dyDescent="0.2">
      <c r="A4" s="91"/>
      <c r="B4" s="8" t="s">
        <v>147</v>
      </c>
      <c r="C4" s="8" t="s">
        <v>148</v>
      </c>
      <c r="D4" s="8" t="s">
        <v>149</v>
      </c>
      <c r="E4" s="8" t="s">
        <v>150</v>
      </c>
      <c r="F4" s="8" t="s">
        <v>151</v>
      </c>
      <c r="G4" s="8" t="s">
        <v>152</v>
      </c>
      <c r="H4" s="8" t="s">
        <v>153</v>
      </c>
      <c r="I4" s="8" t="s">
        <v>154</v>
      </c>
      <c r="J4" s="8" t="s">
        <v>155</v>
      </c>
      <c r="K4" s="8" t="s">
        <v>156</v>
      </c>
      <c r="L4" s="8" t="s">
        <v>157</v>
      </c>
      <c r="M4" s="8" t="s">
        <v>158</v>
      </c>
      <c r="N4" s="8" t="s">
        <v>159</v>
      </c>
      <c r="O4" s="8" t="s">
        <v>160</v>
      </c>
      <c r="P4" s="37" t="s">
        <v>161</v>
      </c>
      <c r="Q4" s="37" t="s">
        <v>162</v>
      </c>
      <c r="R4" s="102"/>
      <c r="S4" s="11"/>
      <c r="T4" s="11"/>
      <c r="U4" s="12"/>
    </row>
    <row r="5" spans="1:21" x14ac:dyDescent="0.2">
      <c r="A5" s="91" t="s">
        <v>1</v>
      </c>
      <c r="B5" s="13">
        <v>41621</v>
      </c>
      <c r="C5" s="13">
        <v>46400</v>
      </c>
      <c r="D5" s="13">
        <v>49852</v>
      </c>
      <c r="E5" s="13">
        <v>70293</v>
      </c>
      <c r="F5" s="13">
        <v>73846</v>
      </c>
      <c r="G5" s="13">
        <v>72991</v>
      </c>
      <c r="H5" s="13">
        <v>115877</v>
      </c>
      <c r="I5" s="13">
        <v>147790</v>
      </c>
      <c r="J5" s="13">
        <v>134866</v>
      </c>
      <c r="K5" s="13">
        <v>142897</v>
      </c>
      <c r="L5" s="13">
        <v>116953</v>
      </c>
      <c r="M5" s="13">
        <v>103362</v>
      </c>
      <c r="N5" s="80">
        <v>75474</v>
      </c>
      <c r="O5" s="80">
        <v>70668</v>
      </c>
      <c r="P5" s="80">
        <v>66470</v>
      </c>
      <c r="Q5" s="80">
        <f>'All Stats'!C40</f>
        <v>90243</v>
      </c>
      <c r="R5" s="61">
        <f t="shared" ref="R5:R15" si="0">Q5-B5</f>
        <v>48622</v>
      </c>
      <c r="S5" s="75">
        <f>R5/B5</f>
        <v>1.168208356358569</v>
      </c>
      <c r="T5" s="74">
        <f t="shared" ref="T5:T15" si="1">Q5-P5</f>
        <v>23773</v>
      </c>
      <c r="U5" s="62">
        <f t="shared" ref="U5:U15" si="2">T5/P5</f>
        <v>0.35765006769971414</v>
      </c>
    </row>
    <row r="6" spans="1:21" x14ac:dyDescent="0.2">
      <c r="A6" s="91" t="s">
        <v>2</v>
      </c>
      <c r="B6" s="13">
        <v>0</v>
      </c>
      <c r="C6" s="13">
        <v>58577</v>
      </c>
      <c r="D6" s="13">
        <v>59287</v>
      </c>
      <c r="E6" s="13">
        <v>50536</v>
      </c>
      <c r="F6" s="13">
        <v>47578</v>
      </c>
      <c r="G6" s="13">
        <v>47042</v>
      </c>
      <c r="H6" s="13">
        <v>54431</v>
      </c>
      <c r="I6" s="13">
        <v>55319</v>
      </c>
      <c r="J6" s="13">
        <v>53621</v>
      </c>
      <c r="K6" s="13">
        <v>47016</v>
      </c>
      <c r="L6" s="13">
        <v>18148</v>
      </c>
      <c r="M6" s="13">
        <v>17732</v>
      </c>
      <c r="N6" s="80">
        <v>17595</v>
      </c>
      <c r="O6" s="80">
        <v>15259</v>
      </c>
      <c r="P6" s="80">
        <v>15980</v>
      </c>
      <c r="Q6" s="80">
        <f>'All Stats'!E40</f>
        <v>13232</v>
      </c>
      <c r="R6" s="61">
        <f t="shared" si="0"/>
        <v>13232</v>
      </c>
      <c r="S6" s="75">
        <f>R6/C6</f>
        <v>0.22589070795704799</v>
      </c>
      <c r="T6" s="74">
        <f t="shared" si="1"/>
        <v>-2748</v>
      </c>
      <c r="U6" s="62">
        <f t="shared" si="2"/>
        <v>-0.17196495619524405</v>
      </c>
    </row>
    <row r="7" spans="1:21" x14ac:dyDescent="0.2">
      <c r="A7" s="91" t="s">
        <v>3</v>
      </c>
      <c r="B7" s="13">
        <v>7984</v>
      </c>
      <c r="C7" s="13">
        <v>9099</v>
      </c>
      <c r="D7" s="13">
        <v>7739</v>
      </c>
      <c r="E7" s="13">
        <v>10429</v>
      </c>
      <c r="F7" s="13">
        <v>10752</v>
      </c>
      <c r="G7" s="13">
        <v>10803</v>
      </c>
      <c r="H7" s="13">
        <v>11688</v>
      </c>
      <c r="I7" s="13">
        <v>13000</v>
      </c>
      <c r="J7" s="13">
        <v>9788</v>
      </c>
      <c r="K7" s="13">
        <v>9400</v>
      </c>
      <c r="L7" s="13">
        <v>9554</v>
      </c>
      <c r="M7" s="13">
        <v>10928</v>
      </c>
      <c r="N7" s="80">
        <v>10805</v>
      </c>
      <c r="O7" s="80">
        <v>11389</v>
      </c>
      <c r="P7" s="80">
        <v>11597</v>
      </c>
      <c r="Q7" s="80">
        <f>'All Stats'!D40</f>
        <v>12538</v>
      </c>
      <c r="R7" s="61">
        <f t="shared" si="0"/>
        <v>4554</v>
      </c>
      <c r="S7" s="75">
        <f t="shared" ref="S7:S15" si="3">R7/B7</f>
        <v>0.57039078156312628</v>
      </c>
      <c r="T7" s="74">
        <f t="shared" si="1"/>
        <v>941</v>
      </c>
      <c r="U7" s="62">
        <f t="shared" si="2"/>
        <v>8.114167457100975E-2</v>
      </c>
    </row>
    <row r="8" spans="1:21" x14ac:dyDescent="0.2">
      <c r="A8" s="91" t="s">
        <v>4</v>
      </c>
      <c r="B8" s="13">
        <v>10251</v>
      </c>
      <c r="C8" s="13">
        <v>21292</v>
      </c>
      <c r="D8" s="13">
        <v>4400</v>
      </c>
      <c r="E8" s="13">
        <v>16101</v>
      </c>
      <c r="F8" s="13">
        <v>20502</v>
      </c>
      <c r="G8" s="13">
        <v>3953</v>
      </c>
      <c r="H8" s="13">
        <v>2891</v>
      </c>
      <c r="I8" s="13">
        <v>21447</v>
      </c>
      <c r="J8" s="13">
        <v>21447</v>
      </c>
      <c r="K8" s="13">
        <v>22782</v>
      </c>
      <c r="L8" s="13">
        <v>19324</v>
      </c>
      <c r="M8" s="13">
        <v>20893</v>
      </c>
      <c r="N8" s="80">
        <v>16026</v>
      </c>
      <c r="O8" s="80">
        <v>24246</v>
      </c>
      <c r="P8" s="80">
        <v>20209</v>
      </c>
      <c r="Q8" s="80">
        <f>'All Stats'!J40</f>
        <v>19535</v>
      </c>
      <c r="R8" s="61">
        <f t="shared" si="0"/>
        <v>9284</v>
      </c>
      <c r="S8" s="75">
        <f t="shared" si="3"/>
        <v>0.90566773973270898</v>
      </c>
      <c r="T8" s="74">
        <f t="shared" si="1"/>
        <v>-674</v>
      </c>
      <c r="U8" s="62">
        <f t="shared" si="2"/>
        <v>-3.3351477064674152E-2</v>
      </c>
    </row>
    <row r="9" spans="1:21" x14ac:dyDescent="0.2">
      <c r="A9" s="91" t="s">
        <v>5</v>
      </c>
      <c r="B9" s="13">
        <v>14209</v>
      </c>
      <c r="C9" s="13">
        <v>15123</v>
      </c>
      <c r="D9" s="13">
        <v>15768</v>
      </c>
      <c r="E9" s="13">
        <v>5306</v>
      </c>
      <c r="F9" s="13">
        <v>0</v>
      </c>
      <c r="G9" s="13">
        <v>6690</v>
      </c>
      <c r="H9" s="13">
        <v>7077</v>
      </c>
      <c r="I9" s="13">
        <v>0</v>
      </c>
      <c r="J9" s="13">
        <v>4800</v>
      </c>
      <c r="K9" s="13">
        <v>1645</v>
      </c>
      <c r="L9" s="13">
        <v>1542</v>
      </c>
      <c r="M9" s="13">
        <v>1478</v>
      </c>
      <c r="N9" s="80">
        <v>4150</v>
      </c>
      <c r="O9" s="80">
        <v>4756</v>
      </c>
      <c r="P9" s="80">
        <v>5420</v>
      </c>
      <c r="Q9" s="80">
        <f>'All Stats'!I40</f>
        <v>5514</v>
      </c>
      <c r="R9" s="61">
        <f t="shared" si="0"/>
        <v>-8695</v>
      </c>
      <c r="S9" s="75">
        <f t="shared" si="3"/>
        <v>-0.61193609684003092</v>
      </c>
      <c r="T9" s="74">
        <f t="shared" si="1"/>
        <v>94</v>
      </c>
      <c r="U9" s="62">
        <f t="shared" si="2"/>
        <v>1.7343173431734318E-2</v>
      </c>
    </row>
    <row r="10" spans="1:21" x14ac:dyDescent="0.2">
      <c r="A10" s="91" t="s">
        <v>7</v>
      </c>
      <c r="B10" s="13">
        <v>8665</v>
      </c>
      <c r="C10" s="13">
        <v>9948</v>
      </c>
      <c r="D10" s="13">
        <v>10743</v>
      </c>
      <c r="E10" s="13">
        <v>11391</v>
      </c>
      <c r="F10" s="13">
        <v>12104</v>
      </c>
      <c r="G10" s="13">
        <v>12720</v>
      </c>
      <c r="H10" s="13">
        <v>10734</v>
      </c>
      <c r="I10" s="13">
        <v>9635</v>
      </c>
      <c r="J10" s="13">
        <v>7435</v>
      </c>
      <c r="K10" s="13">
        <v>7197</v>
      </c>
      <c r="L10" s="13">
        <v>8863</v>
      </c>
      <c r="M10" s="13">
        <v>6540</v>
      </c>
      <c r="N10" s="80" t="str">
        <f>'[2]All Stats'!H40</f>
        <v>7 269</v>
      </c>
      <c r="O10" s="80">
        <v>7226</v>
      </c>
      <c r="P10" s="80">
        <v>7135</v>
      </c>
      <c r="Q10" s="80">
        <f>'All Stats'!H40</f>
        <v>6681</v>
      </c>
      <c r="R10" s="61">
        <f t="shared" si="0"/>
        <v>-1984</v>
      </c>
      <c r="S10" s="75">
        <f t="shared" si="3"/>
        <v>-0.22896710905943451</v>
      </c>
      <c r="T10" s="74">
        <f t="shared" si="1"/>
        <v>-454</v>
      </c>
      <c r="U10" s="62">
        <f t="shared" si="2"/>
        <v>-6.3629992992291523E-2</v>
      </c>
    </row>
    <row r="11" spans="1:21" x14ac:dyDescent="0.2">
      <c r="A11" s="91" t="s">
        <v>8</v>
      </c>
      <c r="B11" s="13">
        <v>1900</v>
      </c>
      <c r="C11" s="13">
        <v>1870</v>
      </c>
      <c r="D11" s="13">
        <v>2556</v>
      </c>
      <c r="E11" s="13">
        <v>3068</v>
      </c>
      <c r="F11" s="13">
        <v>3630</v>
      </c>
      <c r="G11" s="13">
        <v>4500</v>
      </c>
      <c r="H11" s="13">
        <v>2664</v>
      </c>
      <c r="I11" s="13">
        <v>2721</v>
      </c>
      <c r="J11" s="13">
        <v>2790</v>
      </c>
      <c r="K11" s="13">
        <v>2640</v>
      </c>
      <c r="L11" s="13">
        <v>2822</v>
      </c>
      <c r="M11" s="13">
        <v>2894</v>
      </c>
      <c r="N11" s="80">
        <v>4151</v>
      </c>
      <c r="O11" s="80">
        <v>6185</v>
      </c>
      <c r="P11" s="80">
        <v>1509</v>
      </c>
      <c r="Q11" s="80">
        <f>'All Stats'!G40</f>
        <v>2502</v>
      </c>
      <c r="R11" s="61">
        <f t="shared" si="0"/>
        <v>602</v>
      </c>
      <c r="S11" s="75">
        <f t="shared" si="3"/>
        <v>0.31684210526315787</v>
      </c>
      <c r="T11" s="74">
        <f t="shared" si="1"/>
        <v>993</v>
      </c>
      <c r="U11" s="62">
        <f t="shared" si="2"/>
        <v>0.65805168986083495</v>
      </c>
    </row>
    <row r="12" spans="1:21" x14ac:dyDescent="0.2">
      <c r="A12" s="91" t="s">
        <v>9</v>
      </c>
      <c r="B12" s="13">
        <v>98</v>
      </c>
      <c r="C12" s="13">
        <v>103</v>
      </c>
      <c r="D12" s="13">
        <v>87</v>
      </c>
      <c r="E12" s="13">
        <v>689</v>
      </c>
      <c r="F12" s="13">
        <v>453</v>
      </c>
      <c r="G12" s="13">
        <v>119</v>
      </c>
      <c r="H12" s="13">
        <v>333</v>
      </c>
      <c r="I12" s="13">
        <v>426</v>
      </c>
      <c r="J12" s="13">
        <v>441</v>
      </c>
      <c r="K12" s="13">
        <v>452</v>
      </c>
      <c r="L12" s="13">
        <v>665</v>
      </c>
      <c r="M12" s="13">
        <v>633</v>
      </c>
      <c r="N12" s="80">
        <v>706</v>
      </c>
      <c r="O12" s="80">
        <f>'[1]All Stats'!F40</f>
        <v>665</v>
      </c>
      <c r="P12" s="80">
        <v>667</v>
      </c>
      <c r="Q12" s="80">
        <f>'All Stats'!F40</f>
        <v>668</v>
      </c>
      <c r="R12" s="61">
        <f t="shared" si="0"/>
        <v>570</v>
      </c>
      <c r="S12" s="75">
        <f t="shared" si="3"/>
        <v>5.8163265306122449</v>
      </c>
      <c r="T12" s="74">
        <f t="shared" si="1"/>
        <v>1</v>
      </c>
      <c r="U12" s="62">
        <f t="shared" si="2"/>
        <v>1.4992503748125937E-3</v>
      </c>
    </row>
    <row r="13" spans="1:21" x14ac:dyDescent="0.2">
      <c r="A13" s="91" t="s">
        <v>10</v>
      </c>
      <c r="B13" s="13"/>
      <c r="C13" s="13"/>
      <c r="D13" s="13"/>
      <c r="E13" s="13"/>
      <c r="F13" s="13"/>
      <c r="G13" s="13"/>
      <c r="H13" s="13"/>
      <c r="I13" s="13">
        <v>0</v>
      </c>
      <c r="J13" s="13">
        <v>0</v>
      </c>
      <c r="K13" s="13">
        <v>0</v>
      </c>
      <c r="L13" s="13">
        <v>0</v>
      </c>
      <c r="M13" s="13">
        <v>0</v>
      </c>
      <c r="N13" s="80">
        <v>0</v>
      </c>
      <c r="O13" s="80">
        <f>'[1]All Stats'!K40</f>
        <v>160</v>
      </c>
      <c r="P13" s="80">
        <v>171</v>
      </c>
      <c r="Q13" s="80">
        <f>'All Stats'!K40</f>
        <v>160</v>
      </c>
      <c r="R13" s="61">
        <f t="shared" si="0"/>
        <v>160</v>
      </c>
      <c r="S13" s="75">
        <v>0</v>
      </c>
      <c r="T13" s="74">
        <f t="shared" si="1"/>
        <v>-11</v>
      </c>
      <c r="U13" s="62">
        <f t="shared" si="2"/>
        <v>-6.4327485380116955E-2</v>
      </c>
    </row>
    <row r="14" spans="1:21" ht="13.5" thickBot="1" x14ac:dyDescent="0.25">
      <c r="A14" s="103" t="s">
        <v>11</v>
      </c>
      <c r="B14" s="34">
        <v>4647</v>
      </c>
      <c r="C14" s="34">
        <v>4675</v>
      </c>
      <c r="D14" s="34">
        <v>5420</v>
      </c>
      <c r="E14" s="34">
        <v>7542</v>
      </c>
      <c r="F14" s="34">
        <v>16824</v>
      </c>
      <c r="G14" s="34">
        <v>0</v>
      </c>
      <c r="H14" s="34">
        <v>30953</v>
      </c>
      <c r="I14" s="34">
        <v>30701</v>
      </c>
      <c r="J14" s="34">
        <v>32117</v>
      </c>
      <c r="K14" s="34">
        <v>30551</v>
      </c>
      <c r="L14" s="34">
        <v>9547</v>
      </c>
      <c r="M14" s="34">
        <v>11249</v>
      </c>
      <c r="N14" s="80">
        <v>12114</v>
      </c>
      <c r="O14" s="80" t="str">
        <f>'[1]All Stats'!L40</f>
        <v>15 978</v>
      </c>
      <c r="P14" s="80">
        <v>14375</v>
      </c>
      <c r="Q14" s="80">
        <f>'All Stats'!L40</f>
        <v>14152</v>
      </c>
      <c r="R14" s="61">
        <f t="shared" si="0"/>
        <v>9505</v>
      </c>
      <c r="S14" s="75">
        <f t="shared" si="3"/>
        <v>2.0454056380460512</v>
      </c>
      <c r="T14" s="74">
        <f t="shared" si="1"/>
        <v>-223</v>
      </c>
      <c r="U14" s="62">
        <f t="shared" si="2"/>
        <v>-1.5513043478260869E-2</v>
      </c>
    </row>
    <row r="15" spans="1:21" ht="13.5" thickBot="1" x14ac:dyDescent="0.25">
      <c r="A15" s="166" t="s">
        <v>138</v>
      </c>
      <c r="B15" s="167">
        <v>89375</v>
      </c>
      <c r="C15" s="167">
        <v>167087</v>
      </c>
      <c r="D15" s="167">
        <v>155852</v>
      </c>
      <c r="E15" s="167">
        <v>175355</v>
      </c>
      <c r="F15" s="167">
        <v>185689</v>
      </c>
      <c r="G15" s="167">
        <v>158818</v>
      </c>
      <c r="H15" s="167">
        <v>236648</v>
      </c>
      <c r="I15" s="167">
        <v>281039</v>
      </c>
      <c r="J15" s="167">
        <v>267305</v>
      </c>
      <c r="K15" s="167">
        <v>264580</v>
      </c>
      <c r="L15" s="167">
        <v>187418</v>
      </c>
      <c r="M15" s="167">
        <v>175709</v>
      </c>
      <c r="N15" s="66">
        <f>SUM(N5:N14)</f>
        <v>141021</v>
      </c>
      <c r="O15" s="66">
        <f>SUM(O5:O14)</f>
        <v>140554</v>
      </c>
      <c r="P15" s="66">
        <f>SUM(P5:P14)</f>
        <v>143533</v>
      </c>
      <c r="Q15" s="66">
        <f>SUM(Q5:Q14)</f>
        <v>165225</v>
      </c>
      <c r="R15" s="66">
        <f t="shared" si="0"/>
        <v>75850</v>
      </c>
      <c r="S15" s="79">
        <f t="shared" si="3"/>
        <v>0.84867132867132866</v>
      </c>
      <c r="T15" s="169">
        <f t="shared" si="1"/>
        <v>21692</v>
      </c>
      <c r="U15" s="67">
        <f t="shared" si="2"/>
        <v>0.1511290086600294</v>
      </c>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election activeCell="R27" sqref="R27"/>
    </sheetView>
  </sheetViews>
  <sheetFormatPr defaultRowHeight="12.75" x14ac:dyDescent="0.2"/>
  <cols>
    <col min="1" max="1" width="8.7109375" customWidth="1"/>
    <col min="2" max="17" width="7.7109375" customWidth="1"/>
    <col min="18" max="21" width="8.7109375" customWidth="1"/>
  </cols>
  <sheetData>
    <row r="1" spans="1:21" ht="53.25" customHeight="1" thickBot="1" x14ac:dyDescent="0.25">
      <c r="A1" s="40"/>
      <c r="B1" s="1"/>
      <c r="C1" s="1"/>
      <c r="D1" s="1"/>
      <c r="E1" s="1"/>
      <c r="F1" s="1"/>
      <c r="G1" s="1"/>
      <c r="H1" s="1"/>
      <c r="I1" s="1"/>
      <c r="J1" s="1"/>
      <c r="K1" s="1"/>
      <c r="L1" s="1"/>
      <c r="M1" s="28"/>
      <c r="N1" s="28"/>
      <c r="O1" s="28"/>
      <c r="P1" s="28"/>
      <c r="Q1" s="28"/>
      <c r="R1" s="63" t="s">
        <v>166</v>
      </c>
      <c r="S1" s="63" t="s">
        <v>165</v>
      </c>
      <c r="T1" s="63" t="s">
        <v>163</v>
      </c>
      <c r="U1" s="64" t="s">
        <v>164</v>
      </c>
    </row>
    <row r="2" spans="1:21" ht="13.5" thickBot="1" x14ac:dyDescent="0.25">
      <c r="A2" s="2" t="s">
        <v>99</v>
      </c>
      <c r="B2" s="4"/>
      <c r="C2" s="4"/>
      <c r="D2" s="4"/>
      <c r="E2" s="4"/>
      <c r="F2" s="4"/>
      <c r="G2" s="4"/>
      <c r="H2" s="4"/>
      <c r="I2" s="4"/>
      <c r="J2" s="4"/>
      <c r="K2" s="4"/>
      <c r="L2" s="4"/>
      <c r="M2" s="5"/>
      <c r="N2" s="5"/>
      <c r="O2" s="5"/>
      <c r="P2" s="5"/>
      <c r="Q2" s="5"/>
      <c r="R2" s="5"/>
      <c r="S2" s="29"/>
      <c r="T2" s="29"/>
      <c r="U2" s="30"/>
    </row>
    <row r="3" spans="1:21" x14ac:dyDescent="0.2">
      <c r="A3" s="7"/>
      <c r="B3" s="8" t="s">
        <v>147</v>
      </c>
      <c r="C3" s="8" t="s">
        <v>148</v>
      </c>
      <c r="D3" s="8" t="s">
        <v>149</v>
      </c>
      <c r="E3" s="8" t="s">
        <v>150</v>
      </c>
      <c r="F3" s="8" t="s">
        <v>151</v>
      </c>
      <c r="G3" s="8" t="s">
        <v>152</v>
      </c>
      <c r="H3" s="8" t="s">
        <v>153</v>
      </c>
      <c r="I3" s="8" t="s">
        <v>154</v>
      </c>
      <c r="J3" s="8" t="s">
        <v>155</v>
      </c>
      <c r="K3" s="8" t="s">
        <v>156</v>
      </c>
      <c r="L3" s="8" t="s">
        <v>157</v>
      </c>
      <c r="M3" s="8" t="s">
        <v>158</v>
      </c>
      <c r="N3" s="8" t="s">
        <v>159</v>
      </c>
      <c r="O3" s="37" t="s">
        <v>160</v>
      </c>
      <c r="P3" s="37" t="s">
        <v>161</v>
      </c>
      <c r="Q3" s="37" t="s">
        <v>162</v>
      </c>
      <c r="R3" s="10"/>
      <c r="S3" s="11"/>
      <c r="T3" s="11"/>
      <c r="U3" s="12"/>
    </row>
    <row r="4" spans="1:21" x14ac:dyDescent="0.2">
      <c r="A4" s="7" t="s">
        <v>1</v>
      </c>
      <c r="B4" s="143">
        <v>371</v>
      </c>
      <c r="C4" s="143">
        <v>344</v>
      </c>
      <c r="D4" s="143">
        <v>336</v>
      </c>
      <c r="E4" s="143">
        <v>315</v>
      </c>
      <c r="F4" s="143">
        <v>335</v>
      </c>
      <c r="G4" s="143">
        <v>325</v>
      </c>
      <c r="H4" s="143">
        <v>368</v>
      </c>
      <c r="I4" s="143">
        <v>419</v>
      </c>
      <c r="J4" s="143">
        <v>421.5</v>
      </c>
      <c r="K4" s="143">
        <v>447</v>
      </c>
      <c r="L4" s="143">
        <v>402</v>
      </c>
      <c r="M4" s="143">
        <v>397</v>
      </c>
      <c r="N4" s="143">
        <f>'[2]All Stats'!C65</f>
        <v>441.24</v>
      </c>
      <c r="O4" s="143">
        <f>'[1]All Stats'!C65</f>
        <v>429.55</v>
      </c>
      <c r="P4" s="143">
        <v>430.1</v>
      </c>
      <c r="Q4" s="144">
        <f>'All Stats'!C65</f>
        <v>430.1</v>
      </c>
      <c r="R4" s="81">
        <f t="shared" ref="R4:R14" si="0">Q4-B4</f>
        <v>59.100000000000023</v>
      </c>
      <c r="S4" s="75">
        <f t="shared" ref="S4:S12" si="1">R4/B4</f>
        <v>0.15929919137466314</v>
      </c>
      <c r="T4" s="82">
        <f t="shared" ref="T4:T14" si="2">Q4-P4</f>
        <v>0</v>
      </c>
      <c r="U4" s="62">
        <f t="shared" ref="U4:U14" si="3">T4/P4</f>
        <v>0</v>
      </c>
    </row>
    <row r="5" spans="1:21" x14ac:dyDescent="0.2">
      <c r="A5" s="7" t="s">
        <v>2</v>
      </c>
      <c r="B5" s="143">
        <v>42</v>
      </c>
      <c r="C5" s="143">
        <v>43</v>
      </c>
      <c r="D5" s="143">
        <v>43</v>
      </c>
      <c r="E5" s="143">
        <v>43</v>
      </c>
      <c r="F5" s="143">
        <v>69</v>
      </c>
      <c r="G5" s="143">
        <v>57</v>
      </c>
      <c r="H5" s="143">
        <v>55.1</v>
      </c>
      <c r="I5" s="143">
        <v>51</v>
      </c>
      <c r="J5" s="143">
        <v>52.7</v>
      </c>
      <c r="K5" s="143">
        <v>53</v>
      </c>
      <c r="L5" s="143">
        <v>58.7</v>
      </c>
      <c r="M5" s="143">
        <v>60</v>
      </c>
      <c r="N5" s="143">
        <f>'[2]All Stats'!E65</f>
        <v>76</v>
      </c>
      <c r="O5" s="143">
        <f>'[1]All Stats'!E65</f>
        <v>75</v>
      </c>
      <c r="P5" s="143">
        <v>70.400000000000006</v>
      </c>
      <c r="Q5" s="144">
        <f>'All Stats'!E65</f>
        <v>66.099999999999994</v>
      </c>
      <c r="R5" s="81">
        <f t="shared" si="0"/>
        <v>24.099999999999994</v>
      </c>
      <c r="S5" s="75">
        <f t="shared" si="1"/>
        <v>0.57380952380952366</v>
      </c>
      <c r="T5" s="82">
        <f t="shared" si="2"/>
        <v>-4.3000000000000114</v>
      </c>
      <c r="U5" s="62">
        <f t="shared" si="3"/>
        <v>-6.1079545454545608E-2</v>
      </c>
    </row>
    <row r="6" spans="1:21" x14ac:dyDescent="0.2">
      <c r="A6" s="7" t="s">
        <v>3</v>
      </c>
      <c r="B6" s="143">
        <v>88</v>
      </c>
      <c r="C6" s="143">
        <v>95</v>
      </c>
      <c r="D6" s="143">
        <v>99</v>
      </c>
      <c r="E6" s="143">
        <v>105</v>
      </c>
      <c r="F6" s="143">
        <v>105</v>
      </c>
      <c r="G6" s="143">
        <v>105</v>
      </c>
      <c r="H6" s="143" t="s">
        <v>134</v>
      </c>
      <c r="I6" s="143">
        <v>54</v>
      </c>
      <c r="J6" s="143">
        <v>54.7</v>
      </c>
      <c r="K6" s="143">
        <v>55.8</v>
      </c>
      <c r="L6" s="143">
        <v>60.4</v>
      </c>
      <c r="M6" s="143">
        <v>61.9</v>
      </c>
      <c r="N6" s="143">
        <f>'[2]All Stats'!D65</f>
        <v>61.28</v>
      </c>
      <c r="O6" s="143">
        <f>'[1]All Stats'!D65</f>
        <v>66.31</v>
      </c>
      <c r="P6" s="143">
        <v>66.3</v>
      </c>
      <c r="Q6" s="144">
        <f>'All Stats'!D65</f>
        <v>66.31</v>
      </c>
      <c r="R6" s="81">
        <f t="shared" si="0"/>
        <v>-21.689999999999998</v>
      </c>
      <c r="S6" s="75">
        <f t="shared" si="1"/>
        <v>-0.24647727272727271</v>
      </c>
      <c r="T6" s="82">
        <f t="shared" si="2"/>
        <v>1.0000000000005116E-2</v>
      </c>
      <c r="U6" s="62">
        <f t="shared" si="3"/>
        <v>1.5082956259434565E-4</v>
      </c>
    </row>
    <row r="7" spans="1:21" x14ac:dyDescent="0.2">
      <c r="A7" s="7" t="s">
        <v>4</v>
      </c>
      <c r="B7" s="143">
        <v>58</v>
      </c>
      <c r="C7" s="143">
        <v>61</v>
      </c>
      <c r="D7" s="143">
        <v>53</v>
      </c>
      <c r="E7" s="143">
        <v>40</v>
      </c>
      <c r="F7" s="143">
        <v>52</v>
      </c>
      <c r="G7" s="143">
        <v>34</v>
      </c>
      <c r="H7" s="143">
        <v>34</v>
      </c>
      <c r="I7" s="143">
        <v>42</v>
      </c>
      <c r="J7" s="143">
        <v>41</v>
      </c>
      <c r="K7" s="143">
        <v>51</v>
      </c>
      <c r="L7" s="143">
        <v>46</v>
      </c>
      <c r="M7" s="143">
        <v>47</v>
      </c>
      <c r="N7" s="143">
        <f>'[2]All Stats'!J65</f>
        <v>57</v>
      </c>
      <c r="O7" s="143">
        <f>'[1]All Stats'!J65</f>
        <v>59</v>
      </c>
      <c r="P7" s="143">
        <v>61</v>
      </c>
      <c r="Q7" s="144">
        <f>'All Stats'!J65</f>
        <v>74</v>
      </c>
      <c r="R7" s="81">
        <f t="shared" si="0"/>
        <v>16</v>
      </c>
      <c r="S7" s="75">
        <f t="shared" si="1"/>
        <v>0.27586206896551724</v>
      </c>
      <c r="T7" s="82">
        <f t="shared" si="2"/>
        <v>13</v>
      </c>
      <c r="U7" s="62">
        <f t="shared" si="3"/>
        <v>0.21311475409836064</v>
      </c>
    </row>
    <row r="8" spans="1:21" x14ac:dyDescent="0.2">
      <c r="A8" s="7" t="s">
        <v>5</v>
      </c>
      <c r="B8" s="143">
        <v>24</v>
      </c>
      <c r="C8" s="143">
        <v>21</v>
      </c>
      <c r="D8" s="143">
        <v>23</v>
      </c>
      <c r="E8" s="143">
        <v>28</v>
      </c>
      <c r="F8" s="143">
        <v>0</v>
      </c>
      <c r="G8" s="143">
        <v>33</v>
      </c>
      <c r="H8" s="143">
        <v>35.799999999999997</v>
      </c>
      <c r="I8" s="143">
        <v>41.9</v>
      </c>
      <c r="J8" s="143">
        <v>36.700000000000003</v>
      </c>
      <c r="K8" s="143">
        <v>42.6</v>
      </c>
      <c r="L8" s="143">
        <v>41.3</v>
      </c>
      <c r="M8" s="143">
        <v>40.799999999999997</v>
      </c>
      <c r="N8" s="143">
        <f>'[2]All Stats'!I65</f>
        <v>27.1</v>
      </c>
      <c r="O8" s="143">
        <f>'[1]All Stats'!I65</f>
        <v>27.1</v>
      </c>
      <c r="P8" s="143">
        <v>27.6</v>
      </c>
      <c r="Q8" s="144">
        <f>'All Stats'!I65</f>
        <v>23.8</v>
      </c>
      <c r="R8" s="81">
        <f t="shared" si="0"/>
        <v>-0.19999999999999929</v>
      </c>
      <c r="S8" s="75">
        <f t="shared" si="1"/>
        <v>-8.3333333333333037E-3</v>
      </c>
      <c r="T8" s="82">
        <f t="shared" si="2"/>
        <v>-3.8000000000000007</v>
      </c>
      <c r="U8" s="62">
        <f t="shared" si="3"/>
        <v>-0.13768115942028988</v>
      </c>
    </row>
    <row r="9" spans="1:21" x14ac:dyDescent="0.2">
      <c r="A9" s="7" t="s">
        <v>7</v>
      </c>
      <c r="B9" s="143">
        <v>15</v>
      </c>
      <c r="C9" s="143">
        <v>16</v>
      </c>
      <c r="D9" s="143">
        <v>16</v>
      </c>
      <c r="E9" s="143">
        <v>16</v>
      </c>
      <c r="F9" s="143">
        <v>16</v>
      </c>
      <c r="G9" s="143">
        <v>16</v>
      </c>
      <c r="H9" s="143">
        <v>16.5</v>
      </c>
      <c r="I9" s="143">
        <v>18.899999999999999</v>
      </c>
      <c r="J9" s="143">
        <v>20</v>
      </c>
      <c r="K9" s="143">
        <v>20</v>
      </c>
      <c r="L9" s="143">
        <v>10</v>
      </c>
      <c r="M9" s="143">
        <v>10</v>
      </c>
      <c r="N9" s="143">
        <f>'[2]All Stats'!H65</f>
        <v>22</v>
      </c>
      <c r="O9" s="143">
        <f>'[1]All Stats'!H65</f>
        <v>22</v>
      </c>
      <c r="P9" s="143">
        <v>21.7</v>
      </c>
      <c r="Q9" s="144">
        <f>'All Stats'!H65</f>
        <v>20.7</v>
      </c>
      <c r="R9" s="81">
        <f t="shared" si="0"/>
        <v>5.6999999999999993</v>
      </c>
      <c r="S9" s="75">
        <f t="shared" si="1"/>
        <v>0.37999999999999995</v>
      </c>
      <c r="T9" s="82">
        <f t="shared" si="2"/>
        <v>-1</v>
      </c>
      <c r="U9" s="62">
        <f t="shared" si="3"/>
        <v>-4.6082949308755762E-2</v>
      </c>
    </row>
    <row r="10" spans="1:21" x14ac:dyDescent="0.2">
      <c r="A10" s="7" t="s">
        <v>8</v>
      </c>
      <c r="B10" s="143">
        <v>25</v>
      </c>
      <c r="C10" s="143">
        <v>25</v>
      </c>
      <c r="D10" s="143">
        <v>25</v>
      </c>
      <c r="E10" s="143">
        <v>25</v>
      </c>
      <c r="F10" s="143">
        <v>25</v>
      </c>
      <c r="G10" s="143">
        <v>25</v>
      </c>
      <c r="H10" s="143">
        <v>25</v>
      </c>
      <c r="I10" s="143">
        <v>25</v>
      </c>
      <c r="J10" s="143">
        <v>25</v>
      </c>
      <c r="K10" s="143">
        <v>25</v>
      </c>
      <c r="L10" s="143">
        <v>25</v>
      </c>
      <c r="M10" s="143">
        <v>25</v>
      </c>
      <c r="N10" s="143">
        <f>'[2]All Stats'!G65</f>
        <v>25</v>
      </c>
      <c r="O10" s="143">
        <f>'[1]All Stats'!G65</f>
        <v>30.6</v>
      </c>
      <c r="P10" s="143">
        <v>32.6</v>
      </c>
      <c r="Q10" s="144">
        <f>'All Stats'!G65</f>
        <v>30.6</v>
      </c>
      <c r="R10" s="81">
        <f t="shared" si="0"/>
        <v>5.6000000000000014</v>
      </c>
      <c r="S10" s="75">
        <f t="shared" si="1"/>
        <v>0.22400000000000006</v>
      </c>
      <c r="T10" s="82">
        <f t="shared" si="2"/>
        <v>-2</v>
      </c>
      <c r="U10" s="62">
        <f t="shared" si="3"/>
        <v>-6.1349693251533742E-2</v>
      </c>
    </row>
    <row r="11" spans="1:21" x14ac:dyDescent="0.2">
      <c r="A11" s="7" t="s">
        <v>9</v>
      </c>
      <c r="B11" s="143">
        <v>9</v>
      </c>
      <c r="C11" s="143">
        <v>9</v>
      </c>
      <c r="D11" s="143">
        <v>9</v>
      </c>
      <c r="E11" s="143">
        <v>9</v>
      </c>
      <c r="F11" s="143">
        <v>13</v>
      </c>
      <c r="G11" s="143">
        <v>13</v>
      </c>
      <c r="H11" s="143">
        <v>13</v>
      </c>
      <c r="I11" s="143">
        <v>14</v>
      </c>
      <c r="J11" s="143">
        <v>17</v>
      </c>
      <c r="K11" s="143">
        <v>20</v>
      </c>
      <c r="L11" s="143">
        <v>19</v>
      </c>
      <c r="M11" s="143">
        <v>20</v>
      </c>
      <c r="N11" s="143">
        <f>'[2]All Stats'!F65</f>
        <v>13</v>
      </c>
      <c r="O11" s="143">
        <f>'[1]All Stats'!F65</f>
        <v>11</v>
      </c>
      <c r="P11" s="143">
        <v>9</v>
      </c>
      <c r="Q11" s="144">
        <f>'All Stats'!F65</f>
        <v>8.5</v>
      </c>
      <c r="R11" s="81">
        <f t="shared" si="0"/>
        <v>-0.5</v>
      </c>
      <c r="S11" s="75">
        <f t="shared" si="1"/>
        <v>-5.5555555555555552E-2</v>
      </c>
      <c r="T11" s="82">
        <f t="shared" si="2"/>
        <v>-0.5</v>
      </c>
      <c r="U11" s="62">
        <f t="shared" si="3"/>
        <v>-5.5555555555555552E-2</v>
      </c>
    </row>
    <row r="12" spans="1:21" x14ac:dyDescent="0.2">
      <c r="A12" s="7" t="s">
        <v>10</v>
      </c>
      <c r="B12" s="143"/>
      <c r="C12" s="143"/>
      <c r="D12" s="143"/>
      <c r="E12" s="143"/>
      <c r="F12" s="143"/>
      <c r="G12" s="143"/>
      <c r="H12" s="143"/>
      <c r="I12" s="143">
        <v>2</v>
      </c>
      <c r="J12" s="143">
        <v>5</v>
      </c>
      <c r="K12" s="143">
        <v>6</v>
      </c>
      <c r="L12" s="143">
        <v>6</v>
      </c>
      <c r="M12" s="143">
        <v>6</v>
      </c>
      <c r="N12" s="143">
        <f>'[2]All Stats'!K65</f>
        <v>7</v>
      </c>
      <c r="O12" s="143">
        <f>'[1]All Stats'!K65</f>
        <v>5</v>
      </c>
      <c r="P12" s="143">
        <v>5</v>
      </c>
      <c r="Q12" s="144">
        <f>'All Stats'!K65</f>
        <v>5</v>
      </c>
      <c r="R12" s="81">
        <f t="shared" si="0"/>
        <v>5</v>
      </c>
      <c r="S12" s="75" t="e">
        <f t="shared" si="1"/>
        <v>#DIV/0!</v>
      </c>
      <c r="T12" s="82">
        <f t="shared" si="2"/>
        <v>0</v>
      </c>
      <c r="U12" s="62">
        <f t="shared" si="3"/>
        <v>0</v>
      </c>
    </row>
    <row r="13" spans="1:21" ht="13.5" thickBot="1" x14ac:dyDescent="0.25">
      <c r="A13" s="16" t="s">
        <v>11</v>
      </c>
      <c r="B13" s="145">
        <v>73.5</v>
      </c>
      <c r="C13" s="145">
        <v>71.8</v>
      </c>
      <c r="D13" s="145">
        <v>69.7</v>
      </c>
      <c r="E13" s="145">
        <v>68.5</v>
      </c>
      <c r="F13" s="145">
        <v>70</v>
      </c>
      <c r="G13" s="145">
        <v>0</v>
      </c>
      <c r="H13" s="145">
        <v>96</v>
      </c>
      <c r="I13" s="145">
        <v>107</v>
      </c>
      <c r="J13" s="145">
        <v>112</v>
      </c>
      <c r="K13" s="145">
        <v>117</v>
      </c>
      <c r="L13" s="145">
        <v>100</v>
      </c>
      <c r="M13" s="145">
        <v>109</v>
      </c>
      <c r="N13" s="145">
        <f>'[2]All Stats'!L65</f>
        <v>147</v>
      </c>
      <c r="O13" s="143">
        <f>'[1]All Stats'!L65</f>
        <v>138</v>
      </c>
      <c r="P13" s="143">
        <v>110</v>
      </c>
      <c r="Q13" s="144">
        <f>'All Stats'!L65</f>
        <v>140</v>
      </c>
      <c r="R13" s="81">
        <f t="shared" si="0"/>
        <v>66.5</v>
      </c>
      <c r="S13" s="75">
        <f>R13/B13</f>
        <v>0.90476190476190477</v>
      </c>
      <c r="T13" s="82">
        <f t="shared" si="2"/>
        <v>30</v>
      </c>
      <c r="U13" s="62">
        <f t="shared" si="3"/>
        <v>0.27272727272727271</v>
      </c>
    </row>
    <row r="14" spans="1:21" ht="13.5" thickBot="1" x14ac:dyDescent="0.25">
      <c r="A14" s="85" t="s">
        <v>138</v>
      </c>
      <c r="B14" s="17">
        <v>705.5</v>
      </c>
      <c r="C14" s="17">
        <v>685.8</v>
      </c>
      <c r="D14" s="17">
        <v>673.7</v>
      </c>
      <c r="E14" s="17">
        <v>649.5</v>
      </c>
      <c r="F14" s="17">
        <v>685</v>
      </c>
      <c r="G14" s="17">
        <v>608</v>
      </c>
      <c r="H14" s="17">
        <v>643.4</v>
      </c>
      <c r="I14" s="17">
        <v>774.8</v>
      </c>
      <c r="J14" s="17">
        <v>785.6</v>
      </c>
      <c r="K14" s="17">
        <v>837.4</v>
      </c>
      <c r="L14" s="146">
        <f>SUM(L4:L13)</f>
        <v>768.4</v>
      </c>
      <c r="M14" s="17">
        <v>776.7</v>
      </c>
      <c r="N14" s="17">
        <f>SUM(N4:N13)</f>
        <v>876.62</v>
      </c>
      <c r="O14" s="165">
        <f>SUM(O4:O13)</f>
        <v>863.56000000000006</v>
      </c>
      <c r="P14" s="165">
        <f>SUM(P4:P13)</f>
        <v>833.7</v>
      </c>
      <c r="Q14" s="165">
        <f>SUM(Q4:Q13)</f>
        <v>865.11</v>
      </c>
      <c r="R14" s="83">
        <f t="shared" si="0"/>
        <v>159.61000000000001</v>
      </c>
      <c r="S14" s="79">
        <f>R14/B14</f>
        <v>0.22623671155209074</v>
      </c>
      <c r="T14" s="84">
        <f t="shared" si="2"/>
        <v>31.409999999999968</v>
      </c>
      <c r="U14" s="67">
        <f t="shared" si="3"/>
        <v>3.7675422813961815E-2</v>
      </c>
    </row>
    <row r="17" spans="16:16" x14ac:dyDescent="0.2">
      <c r="P17" s="194"/>
    </row>
  </sheetData>
  <phoneticPr fontId="13" type="noConversion"/>
  <pageMargins left="0.15748031496062992" right="0.15748031496062992" top="0.98425196850393704" bottom="0.98425196850393704" header="0.51181102362204722" footer="0.51181102362204722"/>
  <pageSetup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H15" sqref="H15"/>
    </sheetView>
  </sheetViews>
  <sheetFormatPr defaultRowHeight="12.75" x14ac:dyDescent="0.2"/>
  <cols>
    <col min="1" max="14" width="8.7109375" customWidth="1"/>
    <col min="15" max="15" width="10.42578125" customWidth="1"/>
    <col min="16" max="16" width="8.7109375" customWidth="1"/>
  </cols>
  <sheetData>
    <row r="1" spans="1:16" ht="54" customHeight="1" x14ac:dyDescent="0.2">
      <c r="A1" s="134"/>
      <c r="B1" s="120"/>
      <c r="C1" s="120"/>
      <c r="D1" s="120"/>
      <c r="E1" s="120"/>
      <c r="F1" s="120"/>
      <c r="G1" s="120"/>
      <c r="H1" s="120"/>
      <c r="I1" s="135"/>
      <c r="J1" s="135"/>
      <c r="K1" s="135"/>
      <c r="L1" s="135"/>
      <c r="M1" s="234" t="s">
        <v>168</v>
      </c>
      <c r="N1" s="234" t="s">
        <v>169</v>
      </c>
      <c r="O1" s="234" t="s">
        <v>163</v>
      </c>
      <c r="P1" s="234" t="s">
        <v>164</v>
      </c>
    </row>
    <row r="2" spans="1:16" x14ac:dyDescent="0.2">
      <c r="A2" s="136" t="s">
        <v>135</v>
      </c>
      <c r="B2" s="123"/>
      <c r="C2" s="123"/>
      <c r="D2" s="123"/>
      <c r="E2" s="123"/>
      <c r="F2" s="137"/>
      <c r="G2" s="123"/>
      <c r="H2" s="123"/>
      <c r="I2" s="138"/>
      <c r="J2" s="138"/>
      <c r="K2" s="138"/>
      <c r="L2" s="138"/>
      <c r="M2" s="235"/>
      <c r="N2" s="235"/>
      <c r="O2" s="235"/>
      <c r="P2" s="235"/>
    </row>
    <row r="3" spans="1:16" x14ac:dyDescent="0.2">
      <c r="A3" s="126" t="s">
        <v>142</v>
      </c>
      <c r="B3" s="127"/>
      <c r="C3" s="127"/>
      <c r="D3" s="127"/>
      <c r="E3" s="127"/>
      <c r="F3" s="128"/>
      <c r="G3" s="127"/>
      <c r="H3" s="127"/>
      <c r="I3" s="139"/>
      <c r="J3" s="139"/>
      <c r="K3" s="139"/>
      <c r="L3" s="139"/>
      <c r="M3" s="235"/>
      <c r="N3" s="235"/>
      <c r="O3" s="235"/>
      <c r="P3" s="235"/>
    </row>
    <row r="4" spans="1:16" x14ac:dyDescent="0.2">
      <c r="A4" s="114"/>
      <c r="B4" s="105" t="s">
        <v>152</v>
      </c>
      <c r="C4" s="105" t="s">
        <v>153</v>
      </c>
      <c r="D4" s="105" t="s">
        <v>154</v>
      </c>
      <c r="E4" s="105" t="s">
        <v>155</v>
      </c>
      <c r="F4" s="105" t="s">
        <v>156</v>
      </c>
      <c r="G4" s="105" t="s">
        <v>157</v>
      </c>
      <c r="H4" s="105" t="s">
        <v>158</v>
      </c>
      <c r="I4" s="133" t="s">
        <v>159</v>
      </c>
      <c r="J4" s="133" t="s">
        <v>160</v>
      </c>
      <c r="K4" s="133" t="s">
        <v>161</v>
      </c>
      <c r="L4" s="133" t="s">
        <v>162</v>
      </c>
      <c r="M4" s="235"/>
      <c r="N4" s="235"/>
      <c r="O4" s="235"/>
      <c r="P4" s="235"/>
    </row>
    <row r="5" spans="1:16" x14ac:dyDescent="0.2">
      <c r="A5" s="107" t="s">
        <v>1</v>
      </c>
      <c r="B5" s="106">
        <v>2897900</v>
      </c>
      <c r="C5" s="106">
        <v>38600000</v>
      </c>
      <c r="D5" s="106">
        <v>59382836</v>
      </c>
      <c r="E5" s="106">
        <v>92678966</v>
      </c>
      <c r="F5" s="106">
        <v>105751748</v>
      </c>
      <c r="G5" s="106">
        <v>0</v>
      </c>
      <c r="H5" s="106">
        <v>0</v>
      </c>
      <c r="I5" s="106">
        <v>0</v>
      </c>
      <c r="J5" s="108">
        <v>0</v>
      </c>
      <c r="K5" s="108">
        <v>0</v>
      </c>
      <c r="L5" s="108"/>
      <c r="M5" s="106">
        <v>0</v>
      </c>
      <c r="N5" s="106">
        <v>0</v>
      </c>
      <c r="O5" s="110"/>
      <c r="P5" s="111">
        <v>0</v>
      </c>
    </row>
    <row r="6" spans="1:16" x14ac:dyDescent="0.2">
      <c r="A6" s="107" t="s">
        <v>2</v>
      </c>
      <c r="B6" s="106">
        <v>627600</v>
      </c>
      <c r="C6" s="106">
        <v>10322161</v>
      </c>
      <c r="D6" s="106">
        <v>15015873</v>
      </c>
      <c r="E6" s="106">
        <v>7168286</v>
      </c>
      <c r="F6" s="106">
        <v>7494500</v>
      </c>
      <c r="G6" s="106">
        <v>0</v>
      </c>
      <c r="H6" s="106">
        <v>0</v>
      </c>
      <c r="I6" s="106">
        <v>0</v>
      </c>
      <c r="J6" s="108">
        <v>0</v>
      </c>
      <c r="K6" s="108">
        <v>3945612</v>
      </c>
      <c r="L6" s="108"/>
      <c r="M6" s="106">
        <v>0</v>
      </c>
      <c r="N6" s="106">
        <v>0</v>
      </c>
      <c r="O6" s="110"/>
      <c r="P6" s="111">
        <v>0</v>
      </c>
    </row>
    <row r="7" spans="1:16" x14ac:dyDescent="0.2">
      <c r="A7" s="107" t="s">
        <v>3</v>
      </c>
      <c r="B7" s="106">
        <v>473704</v>
      </c>
      <c r="C7" s="106">
        <v>596334</v>
      </c>
      <c r="D7" s="106">
        <v>0</v>
      </c>
      <c r="E7" s="106">
        <v>14300105</v>
      </c>
      <c r="F7" s="106">
        <v>18131817</v>
      </c>
      <c r="G7" s="106">
        <v>23516200</v>
      </c>
      <c r="H7" s="106">
        <v>21827453</v>
      </c>
      <c r="I7" s="108">
        <f>'[2]All Stats'!D44</f>
        <v>0</v>
      </c>
      <c r="J7" s="108">
        <v>0</v>
      </c>
      <c r="K7" s="108">
        <v>41452857</v>
      </c>
      <c r="L7" s="108"/>
      <c r="M7" s="108">
        <v>0</v>
      </c>
      <c r="N7" s="109">
        <f>L7/B7</f>
        <v>0</v>
      </c>
      <c r="O7" s="110"/>
      <c r="P7" s="111">
        <f>O7/H7</f>
        <v>0</v>
      </c>
    </row>
    <row r="8" spans="1:16" x14ac:dyDescent="0.2">
      <c r="A8" s="107" t="s">
        <v>4</v>
      </c>
      <c r="B8" s="106">
        <v>9852</v>
      </c>
      <c r="C8" s="106">
        <v>65484</v>
      </c>
      <c r="D8" s="106">
        <v>920569</v>
      </c>
      <c r="E8" s="106">
        <v>2006828</v>
      </c>
      <c r="F8" s="106">
        <v>4284437</v>
      </c>
      <c r="G8" s="106">
        <v>4781244</v>
      </c>
      <c r="H8" s="106">
        <v>5453576</v>
      </c>
      <c r="I8" s="108">
        <v>7639291</v>
      </c>
      <c r="J8" s="108">
        <v>7905109</v>
      </c>
      <c r="K8" s="108">
        <f>'All Stats'!J44</f>
        <v>1856537</v>
      </c>
      <c r="L8" s="108"/>
      <c r="M8" s="108">
        <f>L8-B8</f>
        <v>-9852</v>
      </c>
      <c r="N8" s="109"/>
      <c r="O8" s="110"/>
      <c r="P8" s="111">
        <v>0</v>
      </c>
    </row>
    <row r="9" spans="1:16" x14ac:dyDescent="0.2">
      <c r="A9" s="107" t="s">
        <v>5</v>
      </c>
      <c r="B9" s="106">
        <v>165946</v>
      </c>
      <c r="C9" s="106">
        <v>75126</v>
      </c>
      <c r="D9" s="106">
        <v>73328</v>
      </c>
      <c r="E9" s="106">
        <v>0</v>
      </c>
      <c r="F9" s="106">
        <v>0</v>
      </c>
      <c r="G9" s="106">
        <v>5355292</v>
      </c>
      <c r="H9" s="106">
        <v>3840538</v>
      </c>
      <c r="I9" s="108">
        <v>25784148</v>
      </c>
      <c r="J9" s="108">
        <v>2607328</v>
      </c>
      <c r="K9" s="108">
        <f>'All Stats'!I44</f>
        <v>3217103</v>
      </c>
      <c r="L9" s="108"/>
      <c r="M9" s="108">
        <f>L9-B9</f>
        <v>-165946</v>
      </c>
      <c r="N9" s="109"/>
      <c r="O9" s="110"/>
      <c r="P9" s="111"/>
    </row>
    <row r="10" spans="1:16" x14ac:dyDescent="0.2">
      <c r="A10" s="107" t="s">
        <v>7</v>
      </c>
      <c r="B10" s="106">
        <v>0</v>
      </c>
      <c r="C10" s="106">
        <v>0</v>
      </c>
      <c r="D10" s="106">
        <v>361008</v>
      </c>
      <c r="E10" s="106">
        <v>463679</v>
      </c>
      <c r="F10" s="106">
        <v>545112</v>
      </c>
      <c r="G10" s="106">
        <v>0</v>
      </c>
      <c r="H10" s="106">
        <v>2437681</v>
      </c>
      <c r="I10" s="108">
        <v>2475397</v>
      </c>
      <c r="J10" s="108">
        <v>114151</v>
      </c>
      <c r="K10" s="108">
        <f>'All Stats'!H44</f>
        <v>1753471</v>
      </c>
      <c r="L10" s="108"/>
      <c r="M10" s="108"/>
      <c r="N10" s="109"/>
      <c r="O10" s="110"/>
      <c r="P10" s="111">
        <v>0</v>
      </c>
    </row>
    <row r="11" spans="1:16" x14ac:dyDescent="0.2">
      <c r="A11" s="107" t="s">
        <v>8</v>
      </c>
      <c r="B11" s="106">
        <v>850000</v>
      </c>
      <c r="C11" s="106">
        <v>2220000</v>
      </c>
      <c r="D11" s="106">
        <v>2668844</v>
      </c>
      <c r="E11" s="106">
        <v>2157280</v>
      </c>
      <c r="F11" s="106">
        <v>3110359</v>
      </c>
      <c r="G11" s="106">
        <v>4946372</v>
      </c>
      <c r="H11" s="106">
        <v>13179754</v>
      </c>
      <c r="I11" s="108">
        <v>32346885</v>
      </c>
      <c r="J11" s="108">
        <v>19641085</v>
      </c>
      <c r="K11" s="108">
        <v>14684270</v>
      </c>
      <c r="L11" s="108"/>
      <c r="M11" s="108"/>
      <c r="N11" s="109"/>
      <c r="O11" s="110">
        <f>L11-K11</f>
        <v>-14684270</v>
      </c>
      <c r="P11" s="111">
        <v>0</v>
      </c>
    </row>
    <row r="12" spans="1:16" x14ac:dyDescent="0.2">
      <c r="A12" s="107" t="s">
        <v>9</v>
      </c>
      <c r="B12" s="106">
        <v>0</v>
      </c>
      <c r="C12" s="106">
        <v>0</v>
      </c>
      <c r="D12" s="106">
        <v>0</v>
      </c>
      <c r="E12" s="106">
        <v>0</v>
      </c>
      <c r="F12" s="106">
        <v>0</v>
      </c>
      <c r="G12" s="106">
        <v>0</v>
      </c>
      <c r="H12" s="106">
        <v>0</v>
      </c>
      <c r="I12" s="106">
        <v>0</v>
      </c>
      <c r="J12" s="106">
        <v>0</v>
      </c>
      <c r="K12" s="108">
        <v>0</v>
      </c>
      <c r="L12" s="108"/>
      <c r="M12" s="108"/>
      <c r="N12" s="109"/>
      <c r="O12" s="110"/>
      <c r="P12" s="111">
        <v>0</v>
      </c>
    </row>
    <row r="13" spans="1:16" x14ac:dyDescent="0.2">
      <c r="A13" s="107" t="s">
        <v>10</v>
      </c>
      <c r="B13" s="106">
        <v>0</v>
      </c>
      <c r="C13" s="106">
        <v>0</v>
      </c>
      <c r="D13" s="106">
        <v>0</v>
      </c>
      <c r="E13" s="106">
        <v>0</v>
      </c>
      <c r="F13" s="106">
        <v>0</v>
      </c>
      <c r="G13" s="106">
        <v>0</v>
      </c>
      <c r="H13" s="106">
        <v>0</v>
      </c>
      <c r="I13" s="106">
        <v>172239</v>
      </c>
      <c r="J13" s="106">
        <v>195049</v>
      </c>
      <c r="K13" s="108">
        <v>307106</v>
      </c>
      <c r="L13" s="108"/>
      <c r="M13" s="108"/>
      <c r="N13" s="109"/>
      <c r="O13" s="110"/>
      <c r="P13" s="111">
        <v>0</v>
      </c>
    </row>
    <row r="14" spans="1:16" x14ac:dyDescent="0.2">
      <c r="A14" s="107" t="s">
        <v>11</v>
      </c>
      <c r="B14" s="106">
        <v>0</v>
      </c>
      <c r="C14" s="106">
        <v>1122299</v>
      </c>
      <c r="D14" s="106">
        <v>1047612</v>
      </c>
      <c r="E14" s="106">
        <v>181840</v>
      </c>
      <c r="F14" s="106">
        <v>0</v>
      </c>
      <c r="G14" s="106">
        <v>0</v>
      </c>
      <c r="H14" s="106">
        <v>8221</v>
      </c>
      <c r="I14" s="108">
        <v>3611703</v>
      </c>
      <c r="J14" s="108">
        <f>J11-C11</f>
        <v>17421085</v>
      </c>
      <c r="K14" s="108">
        <f>'All Stats'!L44</f>
        <v>4816073</v>
      </c>
      <c r="L14" s="108"/>
      <c r="M14" s="108"/>
      <c r="N14" s="109"/>
      <c r="O14" s="110"/>
      <c r="P14" s="111">
        <v>0</v>
      </c>
    </row>
    <row r="15" spans="1:16" s="55" customFormat="1" x14ac:dyDescent="0.2">
      <c r="A15" s="114" t="s">
        <v>138</v>
      </c>
      <c r="B15" s="115">
        <v>5025002</v>
      </c>
      <c r="C15" s="115">
        <v>53001404</v>
      </c>
      <c r="D15" s="115">
        <v>79470070</v>
      </c>
      <c r="E15" s="115">
        <v>118956984</v>
      </c>
      <c r="F15" s="115">
        <v>139317973</v>
      </c>
      <c r="G15" s="115">
        <v>38599108</v>
      </c>
      <c r="H15" s="115">
        <v>46747223</v>
      </c>
      <c r="I15" s="116">
        <f>SUM(I5:I14)</f>
        <v>72029663</v>
      </c>
      <c r="J15" s="116">
        <f>SUM(J5:J14)</f>
        <v>47883807</v>
      </c>
      <c r="K15" s="116">
        <f>SUM(K7:K14)</f>
        <v>68087417</v>
      </c>
      <c r="L15" s="116">
        <f>SUM(L5:L14)</f>
        <v>0</v>
      </c>
      <c r="M15" s="116">
        <f>SUM(M5:M14)</f>
        <v>-175798</v>
      </c>
      <c r="N15" s="142">
        <f>SUM(N5:N14)</f>
        <v>0</v>
      </c>
      <c r="P15" s="117">
        <f>O16/H15</f>
        <v>0</v>
      </c>
    </row>
    <row r="16" spans="1:16" x14ac:dyDescent="0.2">
      <c r="O16" s="140"/>
    </row>
  </sheetData>
  <mergeCells count="4">
    <mergeCell ref="M1:M4"/>
    <mergeCell ref="N1:N4"/>
    <mergeCell ref="O1:O4"/>
    <mergeCell ref="P1:P4"/>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J16" sqref="J16"/>
    </sheetView>
  </sheetViews>
  <sheetFormatPr defaultRowHeight="12.75" x14ac:dyDescent="0.2"/>
  <cols>
    <col min="1" max="9" width="8.7109375" customWidth="1"/>
    <col min="10" max="10" width="10" customWidth="1"/>
    <col min="11" max="12" width="8.7109375" customWidth="1"/>
    <col min="13" max="13" width="10.140625" customWidth="1"/>
    <col min="14" max="14" width="8.7109375" customWidth="1"/>
    <col min="15" max="15" width="10.85546875" customWidth="1"/>
    <col min="16" max="16" width="8.7109375" customWidth="1"/>
  </cols>
  <sheetData>
    <row r="1" spans="1:16" ht="57.75" customHeight="1" x14ac:dyDescent="0.2">
      <c r="A1" s="118"/>
      <c r="B1" s="119"/>
      <c r="C1" s="120"/>
      <c r="D1" s="120"/>
      <c r="E1" s="120"/>
      <c r="F1" s="121"/>
      <c r="G1" s="121"/>
      <c r="H1" s="121"/>
      <c r="I1" s="122"/>
      <c r="J1" s="122"/>
      <c r="K1" s="122"/>
      <c r="L1" s="122"/>
      <c r="M1" s="234" t="s">
        <v>168</v>
      </c>
      <c r="N1" s="234" t="s">
        <v>169</v>
      </c>
      <c r="O1" s="234" t="s">
        <v>163</v>
      </c>
      <c r="P1" s="234" t="s">
        <v>164</v>
      </c>
    </row>
    <row r="2" spans="1:16" x14ac:dyDescent="0.2">
      <c r="A2" s="236" t="s">
        <v>136</v>
      </c>
      <c r="B2" s="237"/>
      <c r="C2" s="123"/>
      <c r="D2" s="123"/>
      <c r="E2" s="123"/>
      <c r="F2" s="124"/>
      <c r="G2" s="124"/>
      <c r="H2" s="124"/>
      <c r="I2" s="125"/>
      <c r="J2" s="125"/>
      <c r="K2" s="125"/>
      <c r="L2" s="125"/>
      <c r="M2" s="235"/>
      <c r="N2" s="235"/>
      <c r="O2" s="235"/>
      <c r="P2" s="235"/>
    </row>
    <row r="3" spans="1:16" x14ac:dyDescent="0.2">
      <c r="A3" s="238" t="s">
        <v>141</v>
      </c>
      <c r="B3" s="239"/>
      <c r="C3" s="127"/>
      <c r="D3" s="128"/>
      <c r="E3" s="127"/>
      <c r="F3" s="129"/>
      <c r="G3" s="130"/>
      <c r="H3" s="130"/>
      <c r="I3" s="131"/>
      <c r="J3" s="131"/>
      <c r="K3" s="131"/>
      <c r="L3" s="131"/>
      <c r="M3" s="235"/>
      <c r="N3" s="235"/>
      <c r="O3" s="235"/>
      <c r="P3" s="235"/>
    </row>
    <row r="4" spans="1:16" x14ac:dyDescent="0.2">
      <c r="A4" s="132"/>
      <c r="B4" s="105" t="s">
        <v>152</v>
      </c>
      <c r="C4" s="105" t="s">
        <v>153</v>
      </c>
      <c r="D4" s="105" t="s">
        <v>154</v>
      </c>
      <c r="E4" s="105" t="s">
        <v>155</v>
      </c>
      <c r="F4" s="105" t="s">
        <v>156</v>
      </c>
      <c r="G4" s="105" t="s">
        <v>157</v>
      </c>
      <c r="H4" s="105" t="s">
        <v>158</v>
      </c>
      <c r="I4" s="105" t="s">
        <v>159</v>
      </c>
      <c r="J4" s="105" t="s">
        <v>160</v>
      </c>
      <c r="K4" s="105" t="s">
        <v>161</v>
      </c>
      <c r="L4" s="105" t="s">
        <v>162</v>
      </c>
      <c r="M4" s="106"/>
      <c r="N4" s="106"/>
      <c r="O4" s="106"/>
      <c r="P4" s="106"/>
    </row>
    <row r="5" spans="1:16" x14ac:dyDescent="0.2">
      <c r="A5" s="107" t="s">
        <v>1</v>
      </c>
      <c r="B5" s="106">
        <v>581072</v>
      </c>
      <c r="C5" s="106">
        <v>2190329</v>
      </c>
      <c r="D5" s="106">
        <v>3011606</v>
      </c>
      <c r="E5" s="106">
        <v>4725177</v>
      </c>
      <c r="F5" s="106">
        <v>5895999</v>
      </c>
      <c r="G5" s="106">
        <v>4060445</v>
      </c>
      <c r="H5" s="106">
        <v>5541789</v>
      </c>
      <c r="I5" s="108">
        <v>3329851</v>
      </c>
      <c r="J5" s="108">
        <v>5394006</v>
      </c>
      <c r="K5" s="108">
        <v>5174156</v>
      </c>
      <c r="L5" s="108">
        <f>'All Stats'!C45</f>
        <v>5970037</v>
      </c>
      <c r="M5" s="108">
        <f t="shared" ref="M5:M11" si="0">L5-B5</f>
        <v>5388965</v>
      </c>
      <c r="N5" s="109">
        <f>M5/B5</f>
        <v>9.2741777266844725</v>
      </c>
      <c r="O5" s="110">
        <f t="shared" ref="O5" si="1">K5-J5</f>
        <v>-219850</v>
      </c>
      <c r="P5" s="111">
        <f t="shared" ref="P5:P15" si="2">O5/K5</f>
        <v>-4.2490021561004343E-2</v>
      </c>
    </row>
    <row r="6" spans="1:16" x14ac:dyDescent="0.2">
      <c r="A6" s="107" t="s">
        <v>2</v>
      </c>
      <c r="B6" s="106">
        <v>218600</v>
      </c>
      <c r="C6" s="106">
        <v>282000</v>
      </c>
      <c r="D6" s="106">
        <v>322061</v>
      </c>
      <c r="E6" s="106">
        <v>364332</v>
      </c>
      <c r="F6" s="106">
        <v>43900</v>
      </c>
      <c r="G6" s="106">
        <v>460012</v>
      </c>
      <c r="H6" s="106">
        <v>588760</v>
      </c>
      <c r="I6" s="108">
        <v>1243945</v>
      </c>
      <c r="J6" s="108">
        <v>1008175</v>
      </c>
      <c r="K6" s="108">
        <v>896497</v>
      </c>
      <c r="L6" s="108">
        <f>'All Stats'!E45</f>
        <v>440642</v>
      </c>
      <c r="M6" s="108">
        <f t="shared" si="0"/>
        <v>222042</v>
      </c>
      <c r="N6" s="109">
        <f>M6/B6</f>
        <v>1.0157456541628544</v>
      </c>
      <c r="O6" s="110">
        <f t="shared" ref="O6:O11" si="3">L6-K6</f>
        <v>-455855</v>
      </c>
      <c r="P6" s="111">
        <f t="shared" si="2"/>
        <v>-0.50848469096940652</v>
      </c>
    </row>
    <row r="7" spans="1:16" x14ac:dyDescent="0.2">
      <c r="A7" s="107" t="s">
        <v>3</v>
      </c>
      <c r="B7" s="106">
        <v>0</v>
      </c>
      <c r="C7" s="106">
        <v>0</v>
      </c>
      <c r="D7" s="106">
        <v>903645</v>
      </c>
      <c r="E7" s="106">
        <v>1039248</v>
      </c>
      <c r="F7" s="106">
        <v>1376324</v>
      </c>
      <c r="G7" s="106">
        <v>1513126</v>
      </c>
      <c r="H7" s="106">
        <v>976382</v>
      </c>
      <c r="I7" s="108" t="str">
        <f>'[2]All Stats'!D45</f>
        <v>1 598 503</v>
      </c>
      <c r="J7" s="108">
        <v>1594946</v>
      </c>
      <c r="K7" s="108">
        <v>1400000</v>
      </c>
      <c r="L7" s="108">
        <f>'All Stats'!D45</f>
        <v>1592287</v>
      </c>
      <c r="M7" s="108">
        <f t="shared" si="0"/>
        <v>1592287</v>
      </c>
      <c r="N7" s="109" t="e">
        <f>M7/B7</f>
        <v>#DIV/0!</v>
      </c>
      <c r="O7" s="110">
        <f t="shared" si="3"/>
        <v>192287</v>
      </c>
      <c r="P7" s="111">
        <f t="shared" si="2"/>
        <v>0.13734785714285713</v>
      </c>
    </row>
    <row r="8" spans="1:16" x14ac:dyDescent="0.2">
      <c r="A8" s="107" t="s">
        <v>4</v>
      </c>
      <c r="B8" s="106">
        <v>25956</v>
      </c>
      <c r="C8" s="106">
        <v>53460</v>
      </c>
      <c r="D8" s="106">
        <v>30444</v>
      </c>
      <c r="E8" s="106">
        <v>75089</v>
      </c>
      <c r="F8" s="106">
        <v>102106</v>
      </c>
      <c r="G8" s="106">
        <v>141865</v>
      </c>
      <c r="H8" s="106">
        <v>328613</v>
      </c>
      <c r="I8" s="108">
        <v>382402</v>
      </c>
      <c r="J8" s="108">
        <v>458858</v>
      </c>
      <c r="K8" s="108">
        <v>498092</v>
      </c>
      <c r="L8" s="108">
        <f>'All Stats'!J45</f>
        <v>376716</v>
      </c>
      <c r="M8" s="108">
        <f t="shared" si="0"/>
        <v>350760</v>
      </c>
      <c r="N8" s="109">
        <f t="shared" ref="N8:N15" si="4">M8/B8</f>
        <v>13.513638465094775</v>
      </c>
      <c r="O8" s="110">
        <f t="shared" si="3"/>
        <v>-121376</v>
      </c>
      <c r="P8" s="111">
        <f t="shared" si="2"/>
        <v>-0.24368189009259333</v>
      </c>
    </row>
    <row r="9" spans="1:16" x14ac:dyDescent="0.2">
      <c r="A9" s="107" t="s">
        <v>5</v>
      </c>
      <c r="B9" s="106">
        <v>11122</v>
      </c>
      <c r="C9" s="106">
        <v>24575</v>
      </c>
      <c r="D9" s="106">
        <v>7775</v>
      </c>
      <c r="E9" s="106">
        <v>0</v>
      </c>
      <c r="F9" s="106">
        <v>0</v>
      </c>
      <c r="G9" s="106">
        <v>117460</v>
      </c>
      <c r="H9" s="106">
        <v>80877</v>
      </c>
      <c r="I9" s="108">
        <v>100274</v>
      </c>
      <c r="J9" s="108">
        <v>108115</v>
      </c>
      <c r="K9" s="108">
        <v>101159</v>
      </c>
      <c r="L9" s="108">
        <f>'All Stats'!I45</f>
        <v>108682</v>
      </c>
      <c r="M9" s="108">
        <f t="shared" si="0"/>
        <v>97560</v>
      </c>
      <c r="N9" s="109">
        <f t="shared" si="4"/>
        <v>8.7718036324402089</v>
      </c>
      <c r="O9" s="110">
        <f t="shared" si="3"/>
        <v>7523</v>
      </c>
      <c r="P9" s="111">
        <f t="shared" si="2"/>
        <v>7.4368074022084049E-2</v>
      </c>
    </row>
    <row r="10" spans="1:16" x14ac:dyDescent="0.2">
      <c r="A10" s="107" t="s">
        <v>7</v>
      </c>
      <c r="B10" s="106">
        <v>0</v>
      </c>
      <c r="C10" s="106">
        <v>0</v>
      </c>
      <c r="D10" s="106">
        <v>35137</v>
      </c>
      <c r="E10" s="106">
        <v>53504</v>
      </c>
      <c r="F10" s="106">
        <v>119134</v>
      </c>
      <c r="G10" s="106">
        <v>0</v>
      </c>
      <c r="H10" s="106">
        <v>84025</v>
      </c>
      <c r="I10" s="108">
        <v>96835</v>
      </c>
      <c r="J10" s="108">
        <v>114151</v>
      </c>
      <c r="K10" s="108">
        <v>70144</v>
      </c>
      <c r="L10" s="108">
        <f>'All Stats'!H45</f>
        <v>101430</v>
      </c>
      <c r="M10" s="108">
        <f t="shared" si="0"/>
        <v>101430</v>
      </c>
      <c r="N10" s="109" t="e">
        <f t="shared" si="4"/>
        <v>#DIV/0!</v>
      </c>
      <c r="O10" s="110">
        <f t="shared" si="3"/>
        <v>31286</v>
      </c>
      <c r="P10" s="111">
        <f t="shared" si="2"/>
        <v>0.44602531934306572</v>
      </c>
    </row>
    <row r="11" spans="1:16" x14ac:dyDescent="0.2">
      <c r="A11" s="107" t="s">
        <v>8</v>
      </c>
      <c r="B11" s="106">
        <v>164000</v>
      </c>
      <c r="C11" s="106">
        <v>279600</v>
      </c>
      <c r="D11" s="106">
        <v>0</v>
      </c>
      <c r="E11" s="106">
        <v>0</v>
      </c>
      <c r="F11" s="106">
        <v>141484</v>
      </c>
      <c r="G11" s="106">
        <v>0</v>
      </c>
      <c r="H11" s="106">
        <v>0</v>
      </c>
      <c r="I11" s="108">
        <v>1152248</v>
      </c>
      <c r="J11" s="108">
        <v>628700</v>
      </c>
      <c r="K11" s="108">
        <v>678042</v>
      </c>
      <c r="L11" s="108">
        <f>'All Stats'!G45</f>
        <v>836320</v>
      </c>
      <c r="M11" s="108">
        <f t="shared" si="0"/>
        <v>672320</v>
      </c>
      <c r="N11" s="109">
        <f t="shared" si="4"/>
        <v>4.0995121951219513</v>
      </c>
      <c r="O11" s="110">
        <f t="shared" si="3"/>
        <v>158278</v>
      </c>
      <c r="P11" s="111">
        <f t="shared" si="2"/>
        <v>0.23343391707298369</v>
      </c>
    </row>
    <row r="12" spans="1:16" x14ac:dyDescent="0.2">
      <c r="A12" s="107" t="s">
        <v>9</v>
      </c>
      <c r="B12" s="106">
        <v>0</v>
      </c>
      <c r="C12" s="106">
        <v>0</v>
      </c>
      <c r="D12" s="106">
        <v>0</v>
      </c>
      <c r="E12" s="106">
        <v>0</v>
      </c>
      <c r="F12" s="106">
        <v>0</v>
      </c>
      <c r="G12" s="106">
        <v>0</v>
      </c>
      <c r="H12" s="106">
        <v>0</v>
      </c>
      <c r="I12" s="106">
        <v>0</v>
      </c>
      <c r="J12" s="108">
        <f>'[1]All Stats'!F45</f>
        <v>0</v>
      </c>
      <c r="K12" s="108" t="s">
        <v>6</v>
      </c>
      <c r="L12" s="108" t="str">
        <f>'All Stats'!F45</f>
        <v>N/A</v>
      </c>
      <c r="M12" s="108">
        <v>0</v>
      </c>
      <c r="N12" s="109">
        <v>0</v>
      </c>
      <c r="O12" s="110">
        <v>0</v>
      </c>
      <c r="P12" s="111" t="e">
        <f t="shared" si="2"/>
        <v>#VALUE!</v>
      </c>
    </row>
    <row r="13" spans="1:16" x14ac:dyDescent="0.2">
      <c r="A13" s="107" t="s">
        <v>10</v>
      </c>
      <c r="B13" s="106"/>
      <c r="C13" s="112"/>
      <c r="D13" s="106">
        <v>0</v>
      </c>
      <c r="E13" s="106">
        <v>0</v>
      </c>
      <c r="F13" s="113">
        <v>0</v>
      </c>
      <c r="G13" s="106">
        <v>0</v>
      </c>
      <c r="H13" s="106">
        <v>0</v>
      </c>
      <c r="I13" s="106">
        <v>3889</v>
      </c>
      <c r="J13" s="108">
        <v>6117</v>
      </c>
      <c r="K13" s="108">
        <v>15447</v>
      </c>
      <c r="L13" s="108">
        <f>'All Stats'!K45</f>
        <v>5155</v>
      </c>
      <c r="M13" s="108">
        <f>L13-B13</f>
        <v>5155</v>
      </c>
      <c r="N13" s="109" t="e">
        <f t="shared" si="4"/>
        <v>#DIV/0!</v>
      </c>
      <c r="O13" s="110">
        <f>L13-K13</f>
        <v>-10292</v>
      </c>
      <c r="P13" s="111">
        <f t="shared" si="2"/>
        <v>-0.66627824172978567</v>
      </c>
    </row>
    <row r="14" spans="1:16" ht="13.5" thickBot="1" x14ac:dyDescent="0.25">
      <c r="A14" s="107" t="s">
        <v>11</v>
      </c>
      <c r="B14" s="106">
        <v>0</v>
      </c>
      <c r="C14" s="106">
        <v>73612</v>
      </c>
      <c r="D14" s="106" t="s">
        <v>137</v>
      </c>
      <c r="E14" s="106">
        <v>92906</v>
      </c>
      <c r="F14" s="113">
        <v>0</v>
      </c>
      <c r="G14" s="106">
        <v>0</v>
      </c>
      <c r="H14" s="106">
        <v>5005</v>
      </c>
      <c r="I14" s="108">
        <v>244679</v>
      </c>
      <c r="J14" s="108">
        <v>373171</v>
      </c>
      <c r="K14" s="108" t="s">
        <v>6</v>
      </c>
      <c r="L14" s="108" t="str">
        <f>'All Stats'!L45</f>
        <v>N/A</v>
      </c>
      <c r="M14" s="108" t="e">
        <f>L14-B14</f>
        <v>#VALUE!</v>
      </c>
      <c r="N14" s="109" t="e">
        <f t="shared" si="4"/>
        <v>#VALUE!</v>
      </c>
      <c r="O14" s="110" t="e">
        <f>L14-K14</f>
        <v>#VALUE!</v>
      </c>
      <c r="P14" s="111" t="e">
        <f t="shared" si="2"/>
        <v>#VALUE!</v>
      </c>
    </row>
    <row r="15" spans="1:16" s="141" customFormat="1" x14ac:dyDescent="0.2">
      <c r="A15" s="114" t="s">
        <v>138</v>
      </c>
      <c r="B15" s="115">
        <v>1000750</v>
      </c>
      <c r="C15" s="115">
        <v>2903576</v>
      </c>
      <c r="D15" s="115">
        <v>4310668</v>
      </c>
      <c r="E15" s="115">
        <v>6350256</v>
      </c>
      <c r="F15" s="115">
        <v>7678947</v>
      </c>
      <c r="G15" s="115">
        <v>6292909</v>
      </c>
      <c r="H15" s="115">
        <v>7605451</v>
      </c>
      <c r="I15" s="116">
        <f>SUM(I5:I14)</f>
        <v>6554123</v>
      </c>
      <c r="J15" s="116">
        <f>SUM(J5:J14)</f>
        <v>9686239</v>
      </c>
      <c r="K15" s="116">
        <f>SUM(K7:K14)</f>
        <v>2762884</v>
      </c>
      <c r="L15" s="116">
        <f>SUM(L5:L14)</f>
        <v>9431269</v>
      </c>
      <c r="M15" s="116">
        <f>J15-B15</f>
        <v>8685489</v>
      </c>
      <c r="N15" s="117">
        <f t="shared" si="4"/>
        <v>8.678979765176118</v>
      </c>
      <c r="O15" s="140">
        <f>L15-K15</f>
        <v>6668385</v>
      </c>
      <c r="P15" s="117">
        <f t="shared" si="2"/>
        <v>2.4135595269291072</v>
      </c>
    </row>
    <row r="17" spans="1:1" x14ac:dyDescent="0.2">
      <c r="A17" s="104" t="s">
        <v>139</v>
      </c>
    </row>
  </sheetData>
  <mergeCells count="6">
    <mergeCell ref="O1:O3"/>
    <mergeCell ref="P1:P3"/>
    <mergeCell ref="A2:B2"/>
    <mergeCell ref="A3:B3"/>
    <mergeCell ref="M1:M3"/>
    <mergeCell ref="N1:N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workbookViewId="0">
      <selection activeCell="P31" sqref="P31"/>
    </sheetView>
  </sheetViews>
  <sheetFormatPr defaultRowHeight="12.75" x14ac:dyDescent="0.2"/>
  <cols>
    <col min="1" max="1" width="8.7109375" customWidth="1"/>
    <col min="2" max="17" width="7.7109375" customWidth="1"/>
    <col min="18" max="21" width="8.7109375" customWidth="1"/>
  </cols>
  <sheetData>
    <row r="1" spans="1:21" ht="55.5" customHeight="1" thickBot="1" x14ac:dyDescent="0.25">
      <c r="A1" s="86"/>
      <c r="B1" s="87"/>
      <c r="C1" s="87"/>
      <c r="D1" s="87"/>
      <c r="E1" s="87"/>
      <c r="F1" s="87"/>
      <c r="G1" s="87"/>
      <c r="H1" s="87"/>
      <c r="I1" s="87"/>
      <c r="J1" s="87"/>
      <c r="K1" s="87"/>
      <c r="L1" s="88"/>
      <c r="M1" s="88"/>
      <c r="N1" s="88"/>
      <c r="O1" s="88"/>
      <c r="P1" s="88"/>
      <c r="Q1" s="88"/>
      <c r="R1" s="89" t="s">
        <v>166</v>
      </c>
      <c r="S1" s="89" t="s">
        <v>165</v>
      </c>
      <c r="T1" s="89" t="s">
        <v>163</v>
      </c>
      <c r="U1" s="173" t="s">
        <v>164</v>
      </c>
    </row>
    <row r="2" spans="1:21" ht="13.5" thickBot="1" x14ac:dyDescent="0.25">
      <c r="A2" s="230" t="s">
        <v>128</v>
      </c>
      <c r="B2" s="230"/>
      <c r="C2" s="230"/>
      <c r="D2" s="19"/>
      <c r="E2" s="19"/>
      <c r="F2" s="19"/>
      <c r="G2" s="19"/>
      <c r="H2" s="19"/>
      <c r="I2" s="19"/>
      <c r="J2" s="19"/>
      <c r="K2" s="19"/>
      <c r="L2" s="19"/>
      <c r="M2" s="20"/>
      <c r="N2" s="20"/>
      <c r="O2" s="20"/>
      <c r="P2" s="20"/>
      <c r="Q2" s="20"/>
      <c r="R2" s="21"/>
      <c r="S2" s="21"/>
      <c r="T2" s="21"/>
      <c r="U2" s="174"/>
    </row>
    <row r="3" spans="1:21" ht="13.5" thickBot="1" x14ac:dyDescent="0.25">
      <c r="A3" s="232" t="s">
        <v>129</v>
      </c>
      <c r="B3" s="232"/>
      <c r="C3" s="22"/>
      <c r="D3" s="22"/>
      <c r="E3" s="22"/>
      <c r="F3" s="22"/>
      <c r="G3" s="22"/>
      <c r="H3" s="22"/>
      <c r="I3" s="22"/>
      <c r="J3" s="22"/>
      <c r="K3" s="22"/>
      <c r="L3" s="22"/>
      <c r="M3" s="23"/>
      <c r="N3" s="23"/>
      <c r="O3" s="23"/>
      <c r="P3" s="23"/>
      <c r="Q3" s="23"/>
      <c r="R3" s="24"/>
      <c r="S3" s="24"/>
      <c r="T3" s="24"/>
      <c r="U3" s="175"/>
    </row>
    <row r="4" spans="1:21" s="58" customFormat="1" x14ac:dyDescent="0.2">
      <c r="A4" s="90"/>
      <c r="B4" s="37" t="s">
        <v>147</v>
      </c>
      <c r="C4" s="37" t="s">
        <v>148</v>
      </c>
      <c r="D4" s="37" t="s">
        <v>149</v>
      </c>
      <c r="E4" s="37" t="s">
        <v>150</v>
      </c>
      <c r="F4" s="37" t="s">
        <v>151</v>
      </c>
      <c r="G4" s="37" t="s">
        <v>152</v>
      </c>
      <c r="H4" s="37" t="s">
        <v>153</v>
      </c>
      <c r="I4" s="37" t="s">
        <v>154</v>
      </c>
      <c r="J4" s="37" t="s">
        <v>155</v>
      </c>
      <c r="K4" s="37" t="s">
        <v>156</v>
      </c>
      <c r="L4" s="9" t="s">
        <v>157</v>
      </c>
      <c r="M4" s="9" t="s">
        <v>158</v>
      </c>
      <c r="N4" s="9" t="s">
        <v>159</v>
      </c>
      <c r="O4" s="9" t="s">
        <v>160</v>
      </c>
      <c r="P4" s="9" t="s">
        <v>161</v>
      </c>
      <c r="Q4" s="9" t="s">
        <v>162</v>
      </c>
      <c r="R4" s="25"/>
      <c r="S4" s="36"/>
      <c r="T4" s="36"/>
      <c r="U4" s="36"/>
    </row>
    <row r="5" spans="1:21" s="58" customFormat="1" x14ac:dyDescent="0.2">
      <c r="A5" s="91" t="s">
        <v>1</v>
      </c>
      <c r="B5" s="35">
        <v>74999</v>
      </c>
      <c r="C5" s="35">
        <v>74999</v>
      </c>
      <c r="D5" s="35">
        <v>71288</v>
      </c>
      <c r="E5" s="35">
        <v>69031</v>
      </c>
      <c r="F5" s="35">
        <v>54816</v>
      </c>
      <c r="G5" s="35">
        <v>75073</v>
      </c>
      <c r="H5" s="35">
        <v>72068</v>
      </c>
      <c r="I5" s="35">
        <v>46258</v>
      </c>
      <c r="J5" s="35">
        <v>40706</v>
      </c>
      <c r="K5" s="35">
        <v>40396</v>
      </c>
      <c r="L5" s="14">
        <v>41525</v>
      </c>
      <c r="M5" s="14">
        <v>41525</v>
      </c>
      <c r="N5" s="59">
        <v>41525</v>
      </c>
      <c r="O5" s="59" t="s">
        <v>143</v>
      </c>
      <c r="P5" s="59">
        <v>41229</v>
      </c>
      <c r="Q5" s="65">
        <f>'All Stats'!C59</f>
        <v>41266</v>
      </c>
      <c r="R5" s="61">
        <f t="shared" ref="R5:R11" si="0">Q5-B5</f>
        <v>-33733</v>
      </c>
      <c r="S5" s="75">
        <f>R5/B5</f>
        <v>-0.44977933039107187</v>
      </c>
      <c r="T5" s="74">
        <f t="shared" ref="T5:T15" si="1">Q5-P5</f>
        <v>37</v>
      </c>
      <c r="U5" s="62">
        <f t="shared" ref="U5:U14" si="2">T5/P5</f>
        <v>8.9742656867738729E-4</v>
      </c>
    </row>
    <row r="6" spans="1:21" s="58" customFormat="1" x14ac:dyDescent="0.2">
      <c r="A6" s="91" t="s">
        <v>2</v>
      </c>
      <c r="B6" s="35">
        <v>0</v>
      </c>
      <c r="C6" s="35">
        <v>0</v>
      </c>
      <c r="D6" s="35">
        <v>10000</v>
      </c>
      <c r="E6" s="35">
        <v>10000</v>
      </c>
      <c r="F6" s="35">
        <v>10000</v>
      </c>
      <c r="G6" s="35">
        <v>10000</v>
      </c>
      <c r="H6" s="35">
        <v>9444</v>
      </c>
      <c r="I6" s="35">
        <v>9444</v>
      </c>
      <c r="J6" s="35">
        <v>11876</v>
      </c>
      <c r="K6" s="35">
        <v>11876</v>
      </c>
      <c r="L6" s="14">
        <v>11876</v>
      </c>
      <c r="M6" s="14">
        <v>11876</v>
      </c>
      <c r="N6" s="59">
        <v>12000</v>
      </c>
      <c r="O6" s="59" t="str">
        <f>'[1]All Stats'!E59</f>
        <v>12 000</v>
      </c>
      <c r="P6" s="59">
        <v>12000</v>
      </c>
      <c r="Q6" s="65">
        <f>'All Stats'!E59</f>
        <v>12000</v>
      </c>
      <c r="R6" s="61">
        <f t="shared" si="0"/>
        <v>12000</v>
      </c>
      <c r="S6" s="75"/>
      <c r="T6" s="74">
        <f t="shared" si="1"/>
        <v>0</v>
      </c>
      <c r="U6" s="62">
        <f t="shared" si="2"/>
        <v>0</v>
      </c>
    </row>
    <row r="7" spans="1:21" s="58" customFormat="1" x14ac:dyDescent="0.2">
      <c r="A7" s="91" t="s">
        <v>3</v>
      </c>
      <c r="B7" s="35">
        <v>18586</v>
      </c>
      <c r="C7" s="35">
        <v>19586</v>
      </c>
      <c r="D7" s="35">
        <v>27000</v>
      </c>
      <c r="E7" s="35">
        <v>27000</v>
      </c>
      <c r="F7" s="35">
        <v>10000</v>
      </c>
      <c r="G7" s="35">
        <v>19370</v>
      </c>
      <c r="H7" s="35">
        <v>17550</v>
      </c>
      <c r="I7" s="35">
        <v>17550</v>
      </c>
      <c r="J7" s="35">
        <v>17550</v>
      </c>
      <c r="K7" s="35">
        <v>17550</v>
      </c>
      <c r="L7" s="14">
        <v>17550</v>
      </c>
      <c r="M7" s="14">
        <v>17550</v>
      </c>
      <c r="N7" s="59">
        <v>17550</v>
      </c>
      <c r="O7" s="59" t="str">
        <f>'[1]All Stats'!D59</f>
        <v>17 550</v>
      </c>
      <c r="P7" s="59">
        <v>17550</v>
      </c>
      <c r="Q7" s="65">
        <f>'All Stats'!D59</f>
        <v>11696</v>
      </c>
      <c r="R7" s="61">
        <f t="shared" si="0"/>
        <v>-6890</v>
      </c>
      <c r="S7" s="75">
        <f t="shared" ref="S7:S15" si="3">R7/B7</f>
        <v>-0.37070913590874854</v>
      </c>
      <c r="T7" s="74">
        <f t="shared" si="1"/>
        <v>-5854</v>
      </c>
      <c r="U7" s="62">
        <f t="shared" si="2"/>
        <v>-0.33356125356125355</v>
      </c>
    </row>
    <row r="8" spans="1:21" s="58" customFormat="1" x14ac:dyDescent="0.2">
      <c r="A8" s="91" t="s">
        <v>4</v>
      </c>
      <c r="B8" s="35">
        <v>5698</v>
      </c>
      <c r="C8" s="35">
        <v>5698</v>
      </c>
      <c r="D8" s="35">
        <v>6260</v>
      </c>
      <c r="E8" s="35">
        <v>6260</v>
      </c>
      <c r="F8" s="35">
        <v>6260</v>
      </c>
      <c r="G8" s="35">
        <v>6260</v>
      </c>
      <c r="H8" s="35">
        <v>6260</v>
      </c>
      <c r="I8" s="35">
        <v>6260</v>
      </c>
      <c r="J8" s="35">
        <v>6260</v>
      </c>
      <c r="K8" s="35">
        <v>6260</v>
      </c>
      <c r="L8" s="14">
        <v>6260</v>
      </c>
      <c r="M8" s="14">
        <v>6260</v>
      </c>
      <c r="N8" s="59">
        <v>12650</v>
      </c>
      <c r="O8" s="59" t="str">
        <f>'[1]All Stats'!J59</f>
        <v>12 650</v>
      </c>
      <c r="P8" s="59">
        <v>12650</v>
      </c>
      <c r="Q8" s="65">
        <f>'All Stats'!J59</f>
        <v>12650</v>
      </c>
      <c r="R8" s="61">
        <f t="shared" si="0"/>
        <v>6952</v>
      </c>
      <c r="S8" s="75">
        <f t="shared" si="3"/>
        <v>1.2200772200772201</v>
      </c>
      <c r="T8" s="74">
        <f t="shared" si="1"/>
        <v>0</v>
      </c>
      <c r="U8" s="62">
        <f t="shared" si="2"/>
        <v>0</v>
      </c>
    </row>
    <row r="9" spans="1:21" s="58" customFormat="1" x14ac:dyDescent="0.2">
      <c r="A9" s="91" t="s">
        <v>5</v>
      </c>
      <c r="B9" s="35">
        <v>3720</v>
      </c>
      <c r="C9" s="35">
        <v>3720</v>
      </c>
      <c r="D9" s="35">
        <v>4210</v>
      </c>
      <c r="E9" s="35">
        <v>5048</v>
      </c>
      <c r="F9" s="35">
        <v>0</v>
      </c>
      <c r="G9" s="35">
        <v>6778</v>
      </c>
      <c r="H9" s="35">
        <v>6778</v>
      </c>
      <c r="I9" s="35">
        <v>6778</v>
      </c>
      <c r="J9" s="35">
        <v>6778</v>
      </c>
      <c r="K9" s="35">
        <v>5053</v>
      </c>
      <c r="L9" s="14">
        <v>5053</v>
      </c>
      <c r="M9" s="14">
        <v>5053</v>
      </c>
      <c r="N9" s="59">
        <v>5053</v>
      </c>
      <c r="O9" s="59" t="str">
        <f>'[1]All Stats'!I59</f>
        <v>5 053</v>
      </c>
      <c r="P9" s="59">
        <v>5053</v>
      </c>
      <c r="Q9" s="65">
        <f>'All Stats'!I59</f>
        <v>7749</v>
      </c>
      <c r="R9" s="61">
        <f t="shared" si="0"/>
        <v>4029</v>
      </c>
      <c r="S9" s="75">
        <f t="shared" si="3"/>
        <v>1.0830645161290322</v>
      </c>
      <c r="T9" s="74">
        <f t="shared" si="1"/>
        <v>2696</v>
      </c>
      <c r="U9" s="62">
        <f t="shared" si="2"/>
        <v>0.53354442905204824</v>
      </c>
    </row>
    <row r="10" spans="1:21" s="58" customFormat="1" x14ac:dyDescent="0.2">
      <c r="A10" s="91" t="s">
        <v>7</v>
      </c>
      <c r="B10" s="35">
        <v>2585</v>
      </c>
      <c r="C10" s="35">
        <v>2585</v>
      </c>
      <c r="D10" s="35">
        <v>2585</v>
      </c>
      <c r="E10" s="35">
        <v>2585</v>
      </c>
      <c r="F10" s="35">
        <v>2585</v>
      </c>
      <c r="G10" s="35">
        <v>1785</v>
      </c>
      <c r="H10" s="35">
        <v>1785</v>
      </c>
      <c r="I10" s="35">
        <v>1785</v>
      </c>
      <c r="J10" s="35">
        <v>1785</v>
      </c>
      <c r="K10" s="35">
        <v>1785</v>
      </c>
      <c r="L10" s="14">
        <v>1785</v>
      </c>
      <c r="M10" s="14">
        <v>1785</v>
      </c>
      <c r="N10" s="59" t="str">
        <f>'[2]All Stats'!H59</f>
        <v>1 785</v>
      </c>
      <c r="O10" s="59" t="str">
        <f>'[1]All Stats'!H59</f>
        <v>1 785</v>
      </c>
      <c r="P10" s="59">
        <v>1785</v>
      </c>
      <c r="Q10" s="65">
        <f>'All Stats'!H59</f>
        <v>1785</v>
      </c>
      <c r="R10" s="61">
        <f t="shared" si="0"/>
        <v>-800</v>
      </c>
      <c r="S10" s="75">
        <f t="shared" si="3"/>
        <v>-0.30947775628626695</v>
      </c>
      <c r="T10" s="74">
        <f t="shared" si="1"/>
        <v>0</v>
      </c>
      <c r="U10" s="62">
        <f t="shared" si="2"/>
        <v>0</v>
      </c>
    </row>
    <row r="11" spans="1:21" s="58" customFormat="1" x14ac:dyDescent="0.2">
      <c r="A11" s="91" t="s">
        <v>8</v>
      </c>
      <c r="B11" s="35">
        <v>2000</v>
      </c>
      <c r="C11" s="35">
        <v>2000</v>
      </c>
      <c r="D11" s="35">
        <v>2000</v>
      </c>
      <c r="E11" s="35">
        <v>2000</v>
      </c>
      <c r="F11" s="35">
        <v>2000</v>
      </c>
      <c r="G11" s="35">
        <v>2000</v>
      </c>
      <c r="H11" s="35">
        <v>2000</v>
      </c>
      <c r="I11" s="35">
        <v>2000</v>
      </c>
      <c r="J11" s="35">
        <v>2000</v>
      </c>
      <c r="K11" s="35">
        <v>2000</v>
      </c>
      <c r="L11" s="14">
        <v>2000</v>
      </c>
      <c r="M11" s="14">
        <v>2000</v>
      </c>
      <c r="N11" s="59">
        <v>2000</v>
      </c>
      <c r="O11" s="59" t="str">
        <f>'[1]All Stats'!G59</f>
        <v>2 000</v>
      </c>
      <c r="P11" s="59">
        <v>2000</v>
      </c>
      <c r="Q11" s="65">
        <f>'All Stats'!G59</f>
        <v>5670</v>
      </c>
      <c r="R11" s="61">
        <f t="shared" si="0"/>
        <v>3670</v>
      </c>
      <c r="S11" s="75">
        <f t="shared" si="3"/>
        <v>1.835</v>
      </c>
      <c r="T11" s="74">
        <f t="shared" si="1"/>
        <v>3670</v>
      </c>
      <c r="U11" s="62">
        <f t="shared" si="2"/>
        <v>1.835</v>
      </c>
    </row>
    <row r="12" spans="1:21" s="58" customFormat="1" x14ac:dyDescent="0.2">
      <c r="A12" s="91" t="s">
        <v>9</v>
      </c>
      <c r="B12" s="35">
        <v>1000</v>
      </c>
      <c r="C12" s="35">
        <v>1000</v>
      </c>
      <c r="D12" s="35">
        <v>1000</v>
      </c>
      <c r="E12" s="35">
        <v>1000</v>
      </c>
      <c r="F12" s="35">
        <v>1000</v>
      </c>
      <c r="G12" s="35">
        <v>1121</v>
      </c>
      <c r="H12" s="35">
        <v>1121</v>
      </c>
      <c r="I12" s="35">
        <v>1121</v>
      </c>
      <c r="J12" s="35">
        <v>1142</v>
      </c>
      <c r="K12" s="35">
        <v>1142</v>
      </c>
      <c r="L12" s="14">
        <v>1185</v>
      </c>
      <c r="M12" s="14">
        <v>1185</v>
      </c>
      <c r="N12" s="59">
        <v>1185</v>
      </c>
      <c r="O12" s="59" t="str">
        <f>'[1]All Stats'!F59</f>
        <v>1 185</v>
      </c>
      <c r="P12" s="59">
        <v>1185</v>
      </c>
      <c r="Q12" s="65">
        <f>'All Stats'!F59</f>
        <v>1185</v>
      </c>
      <c r="R12" s="61">
        <f>P12-B12</f>
        <v>185</v>
      </c>
      <c r="S12" s="75">
        <f t="shared" si="3"/>
        <v>0.185</v>
      </c>
      <c r="T12" s="74">
        <f t="shared" si="1"/>
        <v>0</v>
      </c>
      <c r="U12" s="62">
        <f t="shared" si="2"/>
        <v>0</v>
      </c>
    </row>
    <row r="13" spans="1:21" s="58" customFormat="1" x14ac:dyDescent="0.2">
      <c r="A13" s="91" t="s">
        <v>10</v>
      </c>
      <c r="B13" s="35"/>
      <c r="C13" s="35"/>
      <c r="D13" s="35"/>
      <c r="E13" s="35"/>
      <c r="F13" s="35"/>
      <c r="G13" s="35"/>
      <c r="H13" s="35"/>
      <c r="I13" s="35">
        <v>0</v>
      </c>
      <c r="J13" s="35">
        <v>0</v>
      </c>
      <c r="K13" s="35">
        <v>0</v>
      </c>
      <c r="L13" s="14">
        <v>0</v>
      </c>
      <c r="M13" s="14">
        <v>0</v>
      </c>
      <c r="N13" s="159">
        <v>3000</v>
      </c>
      <c r="O13" s="59" t="str">
        <f>'[1]All Stats'!K59</f>
        <v>3 000</v>
      </c>
      <c r="P13" s="59">
        <v>3000</v>
      </c>
      <c r="Q13" s="65">
        <f>'All Stats'!K59</f>
        <v>2000</v>
      </c>
      <c r="R13" s="61">
        <f>Q13-B13</f>
        <v>2000</v>
      </c>
      <c r="S13" s="75"/>
      <c r="T13" s="74">
        <f t="shared" si="1"/>
        <v>-1000</v>
      </c>
      <c r="U13" s="62">
        <f t="shared" si="2"/>
        <v>-0.33333333333333331</v>
      </c>
    </row>
    <row r="14" spans="1:21" s="58" customFormat="1" ht="13.5" thickBot="1" x14ac:dyDescent="0.25">
      <c r="A14" s="91" t="s">
        <v>11</v>
      </c>
      <c r="B14" s="35">
        <v>0</v>
      </c>
      <c r="C14" s="35">
        <v>5000</v>
      </c>
      <c r="D14" s="35">
        <v>5000</v>
      </c>
      <c r="E14" s="35">
        <v>6681</v>
      </c>
      <c r="F14" s="35">
        <v>10456</v>
      </c>
      <c r="G14" s="35">
        <v>0</v>
      </c>
      <c r="H14" s="35">
        <v>10456</v>
      </c>
      <c r="I14" s="35">
        <v>10456</v>
      </c>
      <c r="J14" s="35">
        <v>10456</v>
      </c>
      <c r="K14" s="35">
        <v>10456</v>
      </c>
      <c r="L14" s="15">
        <v>10340</v>
      </c>
      <c r="M14" s="15">
        <v>10340</v>
      </c>
      <c r="N14" s="163">
        <v>16135</v>
      </c>
      <c r="O14" s="59" t="str">
        <f>'[1]All Stats'!L59</f>
        <v>16 135</v>
      </c>
      <c r="P14" s="59">
        <v>16192</v>
      </c>
      <c r="Q14" s="65">
        <f>'All Stats'!L59</f>
        <v>0</v>
      </c>
      <c r="R14" s="61">
        <f>Q14-B14</f>
        <v>0</v>
      </c>
      <c r="S14" s="75">
        <v>0</v>
      </c>
      <c r="T14" s="74">
        <f t="shared" si="1"/>
        <v>-16192</v>
      </c>
      <c r="U14" s="62">
        <f t="shared" si="2"/>
        <v>-1</v>
      </c>
    </row>
    <row r="15" spans="1:21" s="94" customFormat="1" ht="13.5" thickBot="1" x14ac:dyDescent="0.25">
      <c r="A15" s="167" t="s">
        <v>138</v>
      </c>
      <c r="B15" s="56">
        <v>108588</v>
      </c>
      <c r="C15" s="56">
        <v>114588</v>
      </c>
      <c r="D15" s="56">
        <v>129343</v>
      </c>
      <c r="E15" s="56">
        <v>129605</v>
      </c>
      <c r="F15" s="56">
        <v>97117</v>
      </c>
      <c r="G15" s="56">
        <v>122387</v>
      </c>
      <c r="H15" s="56">
        <v>127462</v>
      </c>
      <c r="I15" s="56">
        <v>101652</v>
      </c>
      <c r="J15" s="56">
        <v>98553</v>
      </c>
      <c r="K15" s="56">
        <v>96136</v>
      </c>
      <c r="L15" s="56">
        <v>97574</v>
      </c>
      <c r="M15" s="56">
        <v>97574</v>
      </c>
      <c r="N15" s="66">
        <f>SUM(N5:N14)</f>
        <v>111098</v>
      </c>
      <c r="O15" s="66">
        <v>112883</v>
      </c>
      <c r="P15" s="66">
        <f>SUM(P10:P14)</f>
        <v>24162</v>
      </c>
      <c r="Q15" s="66">
        <f>SUM(Q5:Q14)</f>
        <v>96001</v>
      </c>
      <c r="R15" s="66">
        <f>Q15-B15</f>
        <v>-12587</v>
      </c>
      <c r="S15" s="176">
        <f t="shared" si="3"/>
        <v>-0.11591520241647328</v>
      </c>
      <c r="T15" s="66">
        <f t="shared" si="1"/>
        <v>71839</v>
      </c>
      <c r="U15" s="177">
        <f t="shared" ref="U15" si="4">T15/M15</f>
        <v>0.73625146043003264</v>
      </c>
    </row>
  </sheetData>
  <mergeCells count="2">
    <mergeCell ref="A2:C2"/>
    <mergeCell ref="A3:B3"/>
  </mergeCells>
  <phoneticPr fontId="13" type="noConversion"/>
  <pageMargins left="0.15748031496062992" right="0.15748031496062992"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All Stats</vt:lpstr>
      <vt:lpstr>Holdings</vt:lpstr>
      <vt:lpstr>Items Issued</vt:lpstr>
      <vt:lpstr>Search Room</vt:lpstr>
      <vt:lpstr>Enquiries</vt:lpstr>
      <vt:lpstr>Staff</vt:lpstr>
      <vt:lpstr>Web Hits</vt:lpstr>
      <vt:lpstr>Web visits</vt:lpstr>
      <vt:lpstr>Repository</vt:lpstr>
      <vt:lpstr>Holdings by FTE</vt:lpstr>
      <vt:lpstr>Charts2012</vt:lpstr>
      <vt:lpstr>Enquiries!Print_Area</vt:lpstr>
      <vt:lpstr>Holdings!Print_Area</vt:lpstr>
      <vt:lpstr>'Items Issued'!Print_Area</vt:lpstr>
      <vt:lpstr>Repository!Print_Area</vt:lpstr>
      <vt:lpstr>'Search Room'!Print_Area</vt:lpstr>
      <vt:lpstr>Staff!Print_Area</vt:lpstr>
      <vt:lpstr>'Web Hits'!Print_Area</vt:lpstr>
      <vt:lpstr>'Web visits'!Print_Area</vt:lpstr>
    </vt:vector>
  </TitlesOfParts>
  <Company>Northern Territory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CAARA Archival Statistics 2011-12</dc:title>
  <dc:creator>Tom Reynolds</dc:creator>
  <cp:lastModifiedBy>Tom Reynolds</cp:lastModifiedBy>
  <cp:lastPrinted>2012-12-03T06:57:32Z</cp:lastPrinted>
  <dcterms:created xsi:type="dcterms:W3CDTF">2009-10-02T05:50:27Z</dcterms:created>
  <dcterms:modified xsi:type="dcterms:W3CDTF">2014-01-23T09:15:11Z</dcterms:modified>
</cp:coreProperties>
</file>