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bjCache\edrms.agd.sa.gov.au-443-TZHAR\Objects\"/>
    </mc:Choice>
  </mc:AlternateContent>
  <bookViews>
    <workbookView xWindow="28680" yWindow="-120" windowWidth="29040" windowHeight="15840" tabRatio="807"/>
  </bookViews>
  <sheets>
    <sheet name="All Stats" sheetId="10" r:id="rId1"/>
    <sheet name="Holdings" sheetId="1" r:id="rId2"/>
    <sheet name="Items Issued" sheetId="5" r:id="rId3"/>
    <sheet name="Search Room" sheetId="4" r:id="rId4"/>
    <sheet name="Enquiries" sheetId="6" r:id="rId5"/>
    <sheet name="Staff" sheetId="7" r:id="rId6"/>
    <sheet name="Web visits" sheetId="9" r:id="rId7"/>
    <sheet name="Repository" sheetId="3" r:id="rId8"/>
    <sheet name="Holdings by FTE" sheetId="15" r:id="rId9"/>
    <sheet name="Charts 2019-2020" sheetId="16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'All Stats'!$A$1:$L$118</definedName>
    <definedName name="_xlnm.Print_Area" localSheetId="4">Enquiries!$A$1:$AC$15</definedName>
    <definedName name="_xlnm.Print_Area" localSheetId="1">Holdings!$A$1:$AC$14</definedName>
    <definedName name="_xlnm.Print_Area" localSheetId="2">'Items Issued'!$A$1:$AC$15</definedName>
    <definedName name="_xlnm.Print_Area" localSheetId="7">Repository!$A$1:$AC$15</definedName>
    <definedName name="_xlnm.Print_Area" localSheetId="3">'Search Room'!$A$1:$AC$15</definedName>
    <definedName name="_xlnm.Print_Area" localSheetId="5">Staff!$A$1:$AC$14</definedName>
    <definedName name="_xlnm.Print_Area" localSheetId="6">'Web visits'!$A$1:$X$15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" i="15" l="1"/>
  <c r="Y29" i="15"/>
  <c r="Y14" i="15" l="1"/>
  <c r="AB14" i="15" s="1"/>
  <c r="Y28" i="1"/>
  <c r="AB4" i="1"/>
  <c r="AC4" i="1" s="1"/>
  <c r="Z4" i="1"/>
  <c r="AD6" i="15"/>
  <c r="AE6" i="15" s="1"/>
  <c r="AD7" i="15"/>
  <c r="AE7" i="15" s="1"/>
  <c r="AD8" i="15"/>
  <c r="AE8" i="15" s="1"/>
  <c r="AD9" i="15"/>
  <c r="AE9" i="15" s="1"/>
  <c r="AD10" i="15"/>
  <c r="AE10" i="15" s="1"/>
  <c r="AD11" i="15"/>
  <c r="AE11" i="15" s="1"/>
  <c r="AD12" i="15"/>
  <c r="AE12" i="15" s="1"/>
  <c r="AD13" i="15"/>
  <c r="AE13" i="15" s="1"/>
  <c r="AD5" i="15"/>
  <c r="AE5" i="15" s="1"/>
  <c r="AD4" i="15"/>
  <c r="AE4" i="15" s="1"/>
  <c r="AB13" i="15"/>
  <c r="AB12" i="15"/>
  <c r="AB11" i="15"/>
  <c r="AB10" i="15"/>
  <c r="AB9" i="15"/>
  <c r="AB8" i="15"/>
  <c r="AB7" i="15"/>
  <c r="AB6" i="15"/>
  <c r="AB5" i="15"/>
  <c r="AB4" i="15"/>
  <c r="Y14" i="3"/>
  <c r="Z14" i="3" s="1"/>
  <c r="Y13" i="3"/>
  <c r="AB13" i="3" s="1"/>
  <c r="AC13" i="3" s="1"/>
  <c r="Y12" i="3"/>
  <c r="Z12" i="3" s="1"/>
  <c r="Y11" i="3"/>
  <c r="Z11" i="3" s="1"/>
  <c r="Y10" i="3"/>
  <c r="Z10" i="3" s="1"/>
  <c r="Y9" i="3"/>
  <c r="AB9" i="3" s="1"/>
  <c r="AC9" i="3" s="1"/>
  <c r="Y8" i="3"/>
  <c r="Z8" i="3" s="1"/>
  <c r="Y7" i="3"/>
  <c r="Z7" i="3" s="1"/>
  <c r="Y6" i="3"/>
  <c r="Z6" i="3" s="1"/>
  <c r="Y5" i="3"/>
  <c r="Z5" i="3" s="1"/>
  <c r="T14" i="9"/>
  <c r="W14" i="9" s="1"/>
  <c r="X14" i="9" s="1"/>
  <c r="T13" i="9"/>
  <c r="U13" i="9" s="1"/>
  <c r="T12" i="9"/>
  <c r="W12" i="9" s="1"/>
  <c r="X12" i="9" s="1"/>
  <c r="T11" i="9"/>
  <c r="W11" i="9" s="1"/>
  <c r="X11" i="9" s="1"/>
  <c r="T10" i="9"/>
  <c r="U10" i="9" s="1"/>
  <c r="T9" i="9"/>
  <c r="U9" i="9" s="1"/>
  <c r="T8" i="9"/>
  <c r="W8" i="9" s="1"/>
  <c r="X8" i="9" s="1"/>
  <c r="T7" i="9"/>
  <c r="W7" i="9" s="1"/>
  <c r="X7" i="9" s="1"/>
  <c r="T6" i="9"/>
  <c r="U6" i="9" s="1"/>
  <c r="T5" i="9"/>
  <c r="U5" i="9" s="1"/>
  <c r="Y13" i="7"/>
  <c r="Y12" i="7"/>
  <c r="Y11" i="7"/>
  <c r="Y10" i="7"/>
  <c r="Y9" i="7"/>
  <c r="Y8" i="7"/>
  <c r="Y7" i="7"/>
  <c r="Y6" i="7"/>
  <c r="Y5" i="7"/>
  <c r="Z20" i="15" s="1"/>
  <c r="AA20" i="15" s="1"/>
  <c r="Y4" i="7"/>
  <c r="Z19" i="15" s="1"/>
  <c r="AA19" i="15" s="1"/>
  <c r="Y14" i="6"/>
  <c r="Z14" i="6" s="1"/>
  <c r="Y13" i="6"/>
  <c r="Z13" i="6" s="1"/>
  <c r="Y12" i="6"/>
  <c r="AB12" i="6" s="1"/>
  <c r="AC12" i="6" s="1"/>
  <c r="Y11" i="6"/>
  <c r="AB11" i="6" s="1"/>
  <c r="AC11" i="6" s="1"/>
  <c r="Y10" i="6"/>
  <c r="Z10" i="6" s="1"/>
  <c r="Y9" i="6"/>
  <c r="Z9" i="6" s="1"/>
  <c r="Y8" i="6"/>
  <c r="AB8" i="6" s="1"/>
  <c r="AC8" i="6" s="1"/>
  <c r="Y7" i="6"/>
  <c r="AB7" i="6" s="1"/>
  <c r="AC7" i="6" s="1"/>
  <c r="Y6" i="6"/>
  <c r="Z6" i="6" s="1"/>
  <c r="Y5" i="6"/>
  <c r="Z5" i="6" s="1"/>
  <c r="X15" i="4"/>
  <c r="Y14" i="4"/>
  <c r="Z14" i="4" s="1"/>
  <c r="Y13" i="4"/>
  <c r="Y12" i="4"/>
  <c r="Z12" i="4" s="1"/>
  <c r="Y11" i="4"/>
  <c r="AB11" i="4" s="1"/>
  <c r="AC11" i="4" s="1"/>
  <c r="Y10" i="4"/>
  <c r="AB10" i="4" s="1"/>
  <c r="AC10" i="4" s="1"/>
  <c r="Y9" i="4"/>
  <c r="Z9" i="4" s="1"/>
  <c r="Y8" i="4"/>
  <c r="Z8" i="4" s="1"/>
  <c r="Y7" i="4"/>
  <c r="AB7" i="4" s="1"/>
  <c r="AC7" i="4" s="1"/>
  <c r="Y6" i="4"/>
  <c r="AB6" i="4" s="1"/>
  <c r="AC6" i="4" s="1"/>
  <c r="Y5" i="4"/>
  <c r="AB5" i="4" s="1"/>
  <c r="AC5" i="4" s="1"/>
  <c r="Y14" i="5"/>
  <c r="AB14" i="5" s="1"/>
  <c r="AC14" i="5" s="1"/>
  <c r="Y13" i="5"/>
  <c r="AB13" i="5" s="1"/>
  <c r="AC13" i="5" s="1"/>
  <c r="Y12" i="5"/>
  <c r="Z12" i="5" s="1"/>
  <c r="Y11" i="5"/>
  <c r="AB11" i="5" s="1"/>
  <c r="AC11" i="5" s="1"/>
  <c r="Y10" i="5"/>
  <c r="AB10" i="5" s="1"/>
  <c r="AC10" i="5" s="1"/>
  <c r="Y9" i="5"/>
  <c r="AB9" i="5" s="1"/>
  <c r="AC9" i="5" s="1"/>
  <c r="Y8" i="5"/>
  <c r="Z8" i="5" s="1"/>
  <c r="Y7" i="5"/>
  <c r="AB7" i="5" s="1"/>
  <c r="AC7" i="5" s="1"/>
  <c r="Y6" i="5"/>
  <c r="AB6" i="5" s="1"/>
  <c r="AC6" i="5" s="1"/>
  <c r="Y5" i="5"/>
  <c r="AB5" i="5" s="1"/>
  <c r="AC5" i="5" s="1"/>
  <c r="X14" i="1"/>
  <c r="Y12" i="1"/>
  <c r="AB12" i="1" s="1"/>
  <c r="AB11" i="1"/>
  <c r="AC11" i="1" s="1"/>
  <c r="Z10" i="1"/>
  <c r="AA10" i="1" s="1"/>
  <c r="AB9" i="1"/>
  <c r="AC9" i="1" s="1"/>
  <c r="AB8" i="1"/>
  <c r="AC8" i="1" s="1"/>
  <c r="AB7" i="1"/>
  <c r="AC7" i="1" s="1"/>
  <c r="Z6" i="1"/>
  <c r="AB5" i="1"/>
  <c r="AC5" i="1" s="1"/>
  <c r="Z7" i="15" l="1"/>
  <c r="AA7" i="15" s="1"/>
  <c r="Z22" i="15"/>
  <c r="AA22" i="15" s="1"/>
  <c r="Z11" i="15"/>
  <c r="AA11" i="15" s="1"/>
  <c r="Z26" i="15"/>
  <c r="AA26" i="15" s="1"/>
  <c r="Z4" i="7"/>
  <c r="AB8" i="7"/>
  <c r="AC8" i="7" s="1"/>
  <c r="Z23" i="15"/>
  <c r="AA23" i="15" s="1"/>
  <c r="AB12" i="7"/>
  <c r="AC12" i="7" s="1"/>
  <c r="Z27" i="15"/>
  <c r="AA27" i="15" s="1"/>
  <c r="Z5" i="7"/>
  <c r="Z9" i="7"/>
  <c r="Z24" i="15"/>
  <c r="AA24" i="15" s="1"/>
  <c r="Z13" i="7"/>
  <c r="Z28" i="15"/>
  <c r="AA28" i="15" s="1"/>
  <c r="Z6" i="7"/>
  <c r="Z21" i="15"/>
  <c r="AA21" i="15" s="1"/>
  <c r="Z10" i="7"/>
  <c r="AA10" i="7" s="1"/>
  <c r="Z25" i="15"/>
  <c r="AA25" i="15" s="1"/>
  <c r="AD14" i="15"/>
  <c r="AE14" i="15" s="1"/>
  <c r="Z9" i="1"/>
  <c r="AB6" i="6"/>
  <c r="AC6" i="6" s="1"/>
  <c r="AB12" i="3"/>
  <c r="AC12" i="3" s="1"/>
  <c r="AB8" i="3"/>
  <c r="AC8" i="3" s="1"/>
  <c r="Z7" i="5"/>
  <c r="Z11" i="5"/>
  <c r="AA11" i="5" s="1"/>
  <c r="AB10" i="6"/>
  <c r="AC10" i="6" s="1"/>
  <c r="Z8" i="7"/>
  <c r="AA8" i="7" s="1"/>
  <c r="Z4" i="15"/>
  <c r="AA4" i="15" s="1"/>
  <c r="Z13" i="3"/>
  <c r="W10" i="9"/>
  <c r="X10" i="9" s="1"/>
  <c r="AB11" i="7"/>
  <c r="AC11" i="7" s="1"/>
  <c r="AB13" i="4"/>
  <c r="AC13" i="4" s="1"/>
  <c r="AB12" i="5"/>
  <c r="AC12" i="5" s="1"/>
  <c r="Z5" i="1"/>
  <c r="Z12" i="15"/>
  <c r="AA12" i="15" s="1"/>
  <c r="Z12" i="7"/>
  <c r="AA12" i="7" s="1"/>
  <c r="AB10" i="1"/>
  <c r="AC10" i="1" s="1"/>
  <c r="AB6" i="1"/>
  <c r="AC6" i="1" s="1"/>
  <c r="Y14" i="1"/>
  <c r="AB14" i="1" s="1"/>
  <c r="AC14" i="1" s="1"/>
  <c r="Z8" i="15"/>
  <c r="AA8" i="15" s="1"/>
  <c r="Z9" i="3"/>
  <c r="W6" i="9"/>
  <c r="X6" i="9" s="1"/>
  <c r="AB7" i="7"/>
  <c r="AC7" i="7" s="1"/>
  <c r="AB9" i="4"/>
  <c r="AC9" i="4" s="1"/>
  <c r="AB8" i="5"/>
  <c r="AC8" i="5" s="1"/>
  <c r="Z5" i="15"/>
  <c r="AA5" i="15" s="1"/>
  <c r="Z9" i="15"/>
  <c r="AA9" i="15" s="1"/>
  <c r="Z13" i="15"/>
  <c r="AA13" i="15" s="1"/>
  <c r="AB5" i="3"/>
  <c r="AC5" i="3" s="1"/>
  <c r="AB11" i="3"/>
  <c r="AC11" i="3" s="1"/>
  <c r="AB7" i="3"/>
  <c r="AC7" i="3" s="1"/>
  <c r="U12" i="9"/>
  <c r="U8" i="9"/>
  <c r="V8" i="9" s="1"/>
  <c r="W13" i="9"/>
  <c r="X13" i="9" s="1"/>
  <c r="W9" i="9"/>
  <c r="X9" i="9" s="1"/>
  <c r="Z11" i="7"/>
  <c r="Z7" i="7"/>
  <c r="AA7" i="7" s="1"/>
  <c r="AB4" i="7"/>
  <c r="AC4" i="7" s="1"/>
  <c r="AB10" i="7"/>
  <c r="AC10" i="7" s="1"/>
  <c r="AB6" i="7"/>
  <c r="AC6" i="7" s="1"/>
  <c r="Z12" i="6"/>
  <c r="Z8" i="6"/>
  <c r="AA8" i="6" s="1"/>
  <c r="AB13" i="6"/>
  <c r="AC13" i="6" s="1"/>
  <c r="AB9" i="6"/>
  <c r="AC9" i="6" s="1"/>
  <c r="Z11" i="4"/>
  <c r="Z7" i="4"/>
  <c r="AB12" i="4"/>
  <c r="AC12" i="4" s="1"/>
  <c r="AB8" i="4"/>
  <c r="AC8" i="4" s="1"/>
  <c r="Z5" i="5"/>
  <c r="AA5" i="5" s="1"/>
  <c r="Z10" i="5"/>
  <c r="AA10" i="5" s="1"/>
  <c r="Z6" i="5"/>
  <c r="AA6" i="5" s="1"/>
  <c r="Z12" i="1"/>
  <c r="Z8" i="1"/>
  <c r="AA8" i="1" s="1"/>
  <c r="AB5" i="6"/>
  <c r="AC5" i="6" s="1"/>
  <c r="Z6" i="15"/>
  <c r="AA6" i="15" s="1"/>
  <c r="Z10" i="15"/>
  <c r="AA10" i="15" s="1"/>
  <c r="AB14" i="3"/>
  <c r="AC14" i="3" s="1"/>
  <c r="AB10" i="3"/>
  <c r="AC10" i="3" s="1"/>
  <c r="AB6" i="3"/>
  <c r="AC6" i="3" s="1"/>
  <c r="U11" i="9"/>
  <c r="U7" i="9"/>
  <c r="V7" i="9" s="1"/>
  <c r="AB13" i="7"/>
  <c r="AC13" i="7" s="1"/>
  <c r="AB9" i="7"/>
  <c r="AC9" i="7" s="1"/>
  <c r="AB5" i="7"/>
  <c r="AC5" i="7" s="1"/>
  <c r="Z11" i="6"/>
  <c r="AA11" i="6" s="1"/>
  <c r="Z7" i="6"/>
  <c r="AA7" i="6" s="1"/>
  <c r="Z5" i="4"/>
  <c r="AA5" i="4" s="1"/>
  <c r="Z10" i="4"/>
  <c r="Z6" i="4"/>
  <c r="Z13" i="5"/>
  <c r="Z9" i="5"/>
  <c r="AA9" i="5" s="1"/>
  <c r="Z11" i="1"/>
  <c r="Z7" i="1"/>
  <c r="W5" i="9"/>
  <c r="X5" i="9" s="1"/>
  <c r="U14" i="9"/>
  <c r="V14" i="9" s="1"/>
  <c r="AB14" i="6"/>
  <c r="AC14" i="6" s="1"/>
  <c r="Z14" i="5"/>
  <c r="AA14" i="5" s="1"/>
  <c r="AB14" i="4"/>
  <c r="AC14" i="4" s="1"/>
  <c r="AB13" i="1"/>
  <c r="AC13" i="1" s="1"/>
  <c r="Z13" i="1"/>
  <c r="AA13" i="1" s="1"/>
  <c r="Y15" i="3"/>
  <c r="T15" i="9"/>
  <c r="Y14" i="7"/>
  <c r="Y15" i="6"/>
  <c r="Y15" i="4"/>
  <c r="Y15" i="5"/>
  <c r="AC8" i="15"/>
  <c r="AC10" i="15"/>
  <c r="AA14" i="3"/>
  <c r="AA6" i="3"/>
  <c r="AA8" i="3"/>
  <c r="AA10" i="3"/>
  <c r="AA12" i="3"/>
  <c r="V10" i="9"/>
  <c r="V13" i="9"/>
  <c r="X14" i="7"/>
  <c r="X15" i="6"/>
  <c r="AA10" i="6"/>
  <c r="AA14" i="6"/>
  <c r="AA12" i="6"/>
  <c r="AA6" i="1"/>
  <c r="AA4" i="1"/>
  <c r="W15" i="3"/>
  <c r="R15" i="9"/>
  <c r="W15" i="6"/>
  <c r="W15" i="4"/>
  <c r="W15" i="5"/>
  <c r="W14" i="1"/>
  <c r="U14" i="15"/>
  <c r="U15" i="3"/>
  <c r="P15" i="9"/>
  <c r="U14" i="7"/>
  <c r="U15" i="6"/>
  <c r="U15" i="4"/>
  <c r="U15" i="5"/>
  <c r="U14" i="1"/>
  <c r="T14" i="15"/>
  <c r="T15" i="3"/>
  <c r="O15" i="9"/>
  <c r="T14" i="7"/>
  <c r="T15" i="6"/>
  <c r="T15" i="4"/>
  <c r="T15" i="5"/>
  <c r="T14" i="1"/>
  <c r="S14" i="15"/>
  <c r="S15" i="3"/>
  <c r="N15" i="9"/>
  <c r="S14" i="7"/>
  <c r="S15" i="6"/>
  <c r="S15" i="4"/>
  <c r="S15" i="5"/>
  <c r="S14" i="1"/>
  <c r="R13" i="15"/>
  <c r="R12" i="15"/>
  <c r="R11" i="15"/>
  <c r="R10" i="15"/>
  <c r="R9" i="15"/>
  <c r="R8" i="15"/>
  <c r="R7" i="15"/>
  <c r="R6" i="15"/>
  <c r="R5" i="15"/>
  <c r="R4" i="15"/>
  <c r="R14" i="3"/>
  <c r="R13" i="3"/>
  <c r="R12" i="3"/>
  <c r="R11" i="3"/>
  <c r="R10" i="3"/>
  <c r="R9" i="3"/>
  <c r="R8" i="3"/>
  <c r="R7" i="3"/>
  <c r="R6" i="3"/>
  <c r="R5" i="3"/>
  <c r="M14" i="9"/>
  <c r="M13" i="9"/>
  <c r="M12" i="9"/>
  <c r="M11" i="9"/>
  <c r="M10" i="9"/>
  <c r="M9" i="9"/>
  <c r="M8" i="9"/>
  <c r="M7" i="9"/>
  <c r="M6" i="9"/>
  <c r="M5" i="9"/>
  <c r="R4" i="7"/>
  <c r="R13" i="7"/>
  <c r="R12" i="7"/>
  <c r="R11" i="7"/>
  <c r="R10" i="7"/>
  <c r="R9" i="7"/>
  <c r="R8" i="7"/>
  <c r="R7" i="7"/>
  <c r="R6" i="7"/>
  <c r="R5" i="7"/>
  <c r="R14" i="6"/>
  <c r="R13" i="6"/>
  <c r="R12" i="6"/>
  <c r="R11" i="6"/>
  <c r="R10" i="6"/>
  <c r="R9" i="6"/>
  <c r="R15" i="6" s="1"/>
  <c r="R8" i="6"/>
  <c r="R7" i="6"/>
  <c r="R6" i="6"/>
  <c r="R5" i="6"/>
  <c r="R14" i="4"/>
  <c r="R13" i="4"/>
  <c r="R12" i="4"/>
  <c r="R11" i="4"/>
  <c r="R10" i="4"/>
  <c r="R9" i="4"/>
  <c r="R8" i="4"/>
  <c r="R7" i="4"/>
  <c r="R6" i="4"/>
  <c r="R5" i="4"/>
  <c r="R14" i="5"/>
  <c r="R13" i="5"/>
  <c r="R12" i="5"/>
  <c r="R11" i="5"/>
  <c r="R10" i="5"/>
  <c r="R9" i="5"/>
  <c r="R8" i="5"/>
  <c r="R7" i="5"/>
  <c r="R6" i="5"/>
  <c r="R5" i="5"/>
  <c r="R13" i="1"/>
  <c r="R12" i="1"/>
  <c r="R11" i="1"/>
  <c r="R10" i="1"/>
  <c r="R9" i="1"/>
  <c r="R8" i="1"/>
  <c r="R7" i="1"/>
  <c r="R6" i="1"/>
  <c r="R5" i="1"/>
  <c r="R4" i="1"/>
  <c r="P14" i="7"/>
  <c r="P14" i="15"/>
  <c r="P15" i="5"/>
  <c r="L14" i="1"/>
  <c r="M14" i="1"/>
  <c r="O14" i="1"/>
  <c r="P14" i="1"/>
  <c r="P15" i="6"/>
  <c r="P15" i="4"/>
  <c r="AA4" i="7"/>
  <c r="AA5" i="7"/>
  <c r="AA13" i="7"/>
  <c r="AA8" i="5"/>
  <c r="AA9" i="4"/>
  <c r="AA14" i="4"/>
  <c r="AA8" i="4"/>
  <c r="AA12" i="4"/>
  <c r="AC7" i="15"/>
  <c r="AC11" i="15"/>
  <c r="AC6" i="15"/>
  <c r="AC5" i="15"/>
  <c r="AC9" i="15"/>
  <c r="AC13" i="15"/>
  <c r="AA5" i="6"/>
  <c r="O13" i="15"/>
  <c r="O11" i="15"/>
  <c r="O10" i="15"/>
  <c r="O9" i="15"/>
  <c r="O8" i="15"/>
  <c r="O7" i="15"/>
  <c r="O6" i="15"/>
  <c r="O5" i="15"/>
  <c r="O4" i="15"/>
  <c r="O10" i="3"/>
  <c r="O11" i="3"/>
  <c r="O12" i="3"/>
  <c r="O13" i="3"/>
  <c r="O14" i="3"/>
  <c r="O9" i="3"/>
  <c r="O8" i="3"/>
  <c r="O7" i="3"/>
  <c r="O6" i="3"/>
  <c r="J12" i="9"/>
  <c r="J15" i="9" s="1"/>
  <c r="V5" i="9"/>
  <c r="O4" i="7"/>
  <c r="O14" i="7" s="1"/>
  <c r="O5" i="7"/>
  <c r="O6" i="7"/>
  <c r="O7" i="7"/>
  <c r="O8" i="7"/>
  <c r="O9" i="7"/>
  <c r="O10" i="7"/>
  <c r="O11" i="7"/>
  <c r="O12" i="7"/>
  <c r="O13" i="7"/>
  <c r="O12" i="6"/>
  <c r="O13" i="6"/>
  <c r="O15" i="6" s="1"/>
  <c r="O14" i="6"/>
  <c r="O12" i="4"/>
  <c r="O13" i="4"/>
  <c r="O10" i="5"/>
  <c r="O11" i="5"/>
  <c r="O12" i="5"/>
  <c r="O13" i="5"/>
  <c r="O14" i="5"/>
  <c r="O9" i="5"/>
  <c r="O8" i="5"/>
  <c r="O7" i="5"/>
  <c r="O6" i="5"/>
  <c r="N9" i="15"/>
  <c r="N14" i="15" s="1"/>
  <c r="N10" i="3"/>
  <c r="N15" i="3" s="1"/>
  <c r="I7" i="9"/>
  <c r="I15" i="9" s="1"/>
  <c r="N4" i="7"/>
  <c r="N5" i="7"/>
  <c r="N6" i="7"/>
  <c r="N7" i="7"/>
  <c r="N8" i="7"/>
  <c r="N9" i="7"/>
  <c r="N10" i="7"/>
  <c r="N11" i="7"/>
  <c r="N12" i="7"/>
  <c r="N13" i="7"/>
  <c r="N10" i="6"/>
  <c r="N15" i="6"/>
  <c r="N10" i="4"/>
  <c r="N12" i="4"/>
  <c r="N13" i="4"/>
  <c r="Z13" i="4" s="1"/>
  <c r="N10" i="5"/>
  <c r="N13" i="5"/>
  <c r="N15" i="5" s="1"/>
  <c r="N14" i="1"/>
  <c r="L14" i="7"/>
  <c r="V9" i="9"/>
  <c r="AA12" i="5"/>
  <c r="AC4" i="15"/>
  <c r="AA5" i="3"/>
  <c r="AA9" i="7"/>
  <c r="P15" i="3"/>
  <c r="K15" i="9"/>
  <c r="M15" i="9" l="1"/>
  <c r="O15" i="4"/>
  <c r="N15" i="4"/>
  <c r="AA13" i="6"/>
  <c r="Z29" i="15"/>
  <c r="AA29" i="15" s="1"/>
  <c r="R15" i="5"/>
  <c r="Z14" i="1"/>
  <c r="AA14" i="1" s="1"/>
  <c r="AB14" i="7"/>
  <c r="AC14" i="7" s="1"/>
  <c r="Z14" i="7"/>
  <c r="AA14" i="7" s="1"/>
  <c r="AB15" i="3"/>
  <c r="AC15" i="3" s="1"/>
  <c r="Z15" i="3"/>
  <c r="U15" i="9"/>
  <c r="V15" i="9" s="1"/>
  <c r="Z15" i="6"/>
  <c r="AA15" i="6" s="1"/>
  <c r="AB15" i="6"/>
  <c r="AC15" i="6" s="1"/>
  <c r="Z15" i="5"/>
  <c r="AB15" i="4"/>
  <c r="AC15" i="4" s="1"/>
  <c r="Z15" i="4"/>
  <c r="R15" i="4"/>
  <c r="AA13" i="4"/>
  <c r="AA10" i="4"/>
  <c r="R14" i="15"/>
  <c r="AC14" i="15"/>
  <c r="AC12" i="15"/>
  <c r="V12" i="9"/>
  <c r="S15" i="9"/>
  <c r="W15" i="9" s="1"/>
  <c r="X15" i="9" s="1"/>
  <c r="AA5" i="1"/>
  <c r="AA9" i="1"/>
  <c r="Z14" i="15"/>
  <c r="AA14" i="15" s="1"/>
  <c r="AA6" i="7"/>
  <c r="R14" i="1"/>
  <c r="AA7" i="1"/>
  <c r="X15" i="5"/>
  <c r="AB15" i="5" s="1"/>
  <c r="AC15" i="5" s="1"/>
  <c r="AA11" i="1"/>
  <c r="AA7" i="5"/>
  <c r="AA7" i="4"/>
  <c r="AA6" i="6"/>
  <c r="N14" i="7"/>
  <c r="AA11" i="4"/>
  <c r="V6" i="9"/>
  <c r="R14" i="7"/>
  <c r="R15" i="3"/>
  <c r="AA11" i="7"/>
  <c r="V11" i="9"/>
  <c r="AA13" i="3"/>
  <c r="AA9" i="3"/>
  <c r="X15" i="3"/>
  <c r="AA6" i="4"/>
  <c r="AA9" i="6"/>
  <c r="AA11" i="3"/>
  <c r="AA7" i="3"/>
  <c r="AA15" i="3" l="1"/>
  <c r="AA15" i="4"/>
  <c r="AA15" i="5"/>
</calcChain>
</file>

<file path=xl/sharedStrings.xml><?xml version="1.0" encoding="utf-8"?>
<sst xmlns="http://schemas.openxmlformats.org/spreadsheetml/2006/main" count="838" uniqueCount="336">
  <si>
    <t>National</t>
  </si>
  <si>
    <t>VIC</t>
  </si>
  <si>
    <t>NSW</t>
  </si>
  <si>
    <t>QLD</t>
  </si>
  <si>
    <t>SA</t>
  </si>
  <si>
    <t>N/A</t>
  </si>
  <si>
    <t>WA</t>
  </si>
  <si>
    <t>TAS</t>
  </si>
  <si>
    <t>NT</t>
  </si>
  <si>
    <t>ACT</t>
  </si>
  <si>
    <t>NZ</t>
  </si>
  <si>
    <t>CAARA MEMBER</t>
  </si>
  <si>
    <t>National Archives of Australia</t>
  </si>
  <si>
    <t>State Records NSW</t>
  </si>
  <si>
    <t>Public Record Office Victoria</t>
  </si>
  <si>
    <t>State Records Office of  Western Australia</t>
  </si>
  <si>
    <t>State Records of  South Australia</t>
  </si>
  <si>
    <t>Queensland State Archives</t>
  </si>
  <si>
    <t>Archives New Zealand</t>
  </si>
  <si>
    <t>Holdings</t>
  </si>
  <si>
    <t>1a</t>
  </si>
  <si>
    <t>1b</t>
  </si>
  <si>
    <t>At the start of year - Total (items)</t>
  </si>
  <si>
    <t>2a</t>
  </si>
  <si>
    <t>2b</t>
  </si>
  <si>
    <t xml:space="preserve">Accessions during year - Total (items) </t>
  </si>
  <si>
    <t>3a</t>
  </si>
  <si>
    <t>3b</t>
  </si>
  <si>
    <t>Disposal during the reporting period- Total (items)</t>
  </si>
  <si>
    <t>4a</t>
  </si>
  <si>
    <t>4b</t>
  </si>
  <si>
    <t>At end of year - Archives (items)</t>
  </si>
  <si>
    <t>Method of calculation for item count</t>
  </si>
  <si>
    <r>
      <t>Arrangement and Description</t>
    </r>
    <r>
      <rPr>
        <sz val="10"/>
        <rFont val="Verdana"/>
        <family val="2"/>
      </rPr>
      <t> </t>
    </r>
  </si>
  <si>
    <t>Number of accessions or consignments processed and / or documented</t>
  </si>
  <si>
    <t>6a</t>
  </si>
  <si>
    <t>At the start of the reporting period</t>
  </si>
  <si>
    <t>6b</t>
  </si>
  <si>
    <t>At the end of the reporting period</t>
  </si>
  <si>
    <t>Number of items listed</t>
  </si>
  <si>
    <r>
      <t>Number of series registered / described</t>
    </r>
    <r>
      <rPr>
        <sz val="10"/>
        <rFont val="Verdana"/>
        <family val="2"/>
      </rPr>
      <t> </t>
    </r>
  </si>
  <si>
    <t>8a</t>
  </si>
  <si>
    <t>8b</t>
  </si>
  <si>
    <t>9a</t>
  </si>
  <si>
    <t>9b</t>
  </si>
  <si>
    <t>10a</t>
  </si>
  <si>
    <t>10b</t>
  </si>
  <si>
    <t>Reference services / Use of Holdings</t>
  </si>
  <si>
    <t>11a</t>
  </si>
  <si>
    <t>11b</t>
  </si>
  <si>
    <t>12a</t>
  </si>
  <si>
    <t>Number of enquiries (except records creators/owners)</t>
  </si>
  <si>
    <t>12b</t>
  </si>
  <si>
    <t>Number of archival records loaned to creators / owners other than in reading room or search room</t>
  </si>
  <si>
    <r>
      <t>Web Access</t>
    </r>
    <r>
      <rPr>
        <sz val="10"/>
        <rFont val="Verdana"/>
        <family val="2"/>
      </rPr>
      <t> </t>
    </r>
  </si>
  <si>
    <t>Number of unique visits during reporting period</t>
  </si>
  <si>
    <r>
      <t>Use of Holdings Percentage</t>
    </r>
    <r>
      <rPr>
        <sz val="10"/>
        <rFont val="Verdana"/>
        <family val="2"/>
      </rPr>
      <t> </t>
    </r>
  </si>
  <si>
    <t>Business Users</t>
  </si>
  <si>
    <t>Research Users</t>
  </si>
  <si>
    <r>
      <t xml:space="preserve">Repository buildings </t>
    </r>
    <r>
      <rPr>
        <sz val="10"/>
        <rFont val="Verdana"/>
        <family val="2"/>
      </rPr>
      <t> </t>
    </r>
  </si>
  <si>
    <t>17a</t>
  </si>
  <si>
    <t>Total storage area - start of year (m2)</t>
  </si>
  <si>
    <t>17b</t>
  </si>
  <si>
    <t>Total storage area - end of year (m2)</t>
  </si>
  <si>
    <t>18a</t>
  </si>
  <si>
    <t>Shelving capacity - start of year (metres)</t>
  </si>
  <si>
    <t>18b</t>
  </si>
  <si>
    <t>Shelving capacity - end of year (metres)</t>
  </si>
  <si>
    <t>Staff</t>
  </si>
  <si>
    <t>FTE positions filled - start of year</t>
  </si>
  <si>
    <t>FTE positions filled - end of year</t>
  </si>
  <si>
    <r>
      <t>Budget and Expenditure</t>
    </r>
    <r>
      <rPr>
        <sz val="10"/>
        <rFont val="Verdana"/>
        <family val="2"/>
      </rPr>
      <t> </t>
    </r>
  </si>
  <si>
    <t xml:space="preserve">Total expenditure during year ($A) </t>
  </si>
  <si>
    <t>Does expenditure include accommodation (Yes/No)</t>
  </si>
  <si>
    <t>Income</t>
  </si>
  <si>
    <t>21a</t>
  </si>
  <si>
    <t>Recurrent / Operating (Yes/No)</t>
  </si>
  <si>
    <t>21b</t>
  </si>
  <si>
    <t>Proportion of funding (%)</t>
  </si>
  <si>
    <t>22a</t>
  </si>
  <si>
    <t xml:space="preserve">Capital / Building and equipment (Yes/No) </t>
  </si>
  <si>
    <t>22b</t>
  </si>
  <si>
    <t>23a</t>
  </si>
  <si>
    <t xml:space="preserve">Earnings </t>
  </si>
  <si>
    <t>(Yes/No)</t>
  </si>
  <si>
    <t>23b</t>
  </si>
  <si>
    <t>Sponsorships (Yes/No)</t>
  </si>
  <si>
    <t>Grants (Yes/No)</t>
  </si>
  <si>
    <t>Proportion in funding (%)</t>
  </si>
  <si>
    <t>Repository Building</t>
  </si>
  <si>
    <t>Total Storage Area</t>
  </si>
  <si>
    <t>Reference Services</t>
  </si>
  <si>
    <t>Visits To Search Room</t>
  </si>
  <si>
    <t>Items Made Available</t>
  </si>
  <si>
    <t>Enquiries Recorded</t>
  </si>
  <si>
    <t>60+</t>
  </si>
  <si>
    <t>Web Access </t>
  </si>
  <si>
    <t>132 256</t>
  </si>
  <si>
    <t>TOTAL</t>
  </si>
  <si>
    <t>Pre 2001 information on web statistics was not included in COFSTA questionnaire. A comparison is made with 2001 rather than 1996</t>
  </si>
  <si>
    <t>Sm/staff</t>
  </si>
  <si>
    <t>Unique visits*</t>
  </si>
  <si>
    <t>41 525</t>
  </si>
  <si>
    <t>11 783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</si>
  <si>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</si>
  <si>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</si>
  <si>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</si>
  <si>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</si>
  <si>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</si>
  <si>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</si>
  <si>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</si>
  <si>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</si>
  <si>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</si>
  <si>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</si>
  <si>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</si>
  <si>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</si>
  <si>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</si>
  <si>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</si>
  <si>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</si>
  <si>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</si>
  <si>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247 029</t>
  </si>
  <si>
    <t xml:space="preserve">       </t>
  </si>
  <si>
    <t>2012-13</t>
  </si>
  <si>
    <t>Proportion of archival records included in finding aids accessible to researchers (%)</t>
  </si>
  <si>
    <t>2013-14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</si>
  <si>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</si>
  <si>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7.1a</t>
  </si>
  <si>
    <t>7.2b</t>
  </si>
  <si>
    <t>7.1b</t>
  </si>
  <si>
    <t>Archives indexed/listed online %</t>
  </si>
  <si>
    <t>7.2a</t>
  </si>
  <si>
    <t>Visits to search rooms during year</t>
  </si>
  <si>
    <t>Items made available in search rooms</t>
  </si>
  <si>
    <t xml:space="preserve"> </t>
  </si>
  <si>
    <t>Notes  2013-14</t>
  </si>
  <si>
    <t>2014-15</t>
  </si>
  <si>
    <t>Tasmanian Archive &amp; Heritage Office</t>
  </si>
  <si>
    <t>Archives ACT</t>
  </si>
  <si>
    <t xml:space="preserve">Items  described on Archway </t>
  </si>
  <si>
    <t>2015-16</t>
  </si>
  <si>
    <t>2016-17</t>
  </si>
  <si>
    <t>2017-18</t>
  </si>
  <si>
    <t>Linear metres x 79</t>
  </si>
  <si>
    <r>
      <t>Number of context entities registered / described</t>
    </r>
    <r>
      <rPr>
        <sz val="10"/>
        <rFont val="Verdana"/>
        <family val="2"/>
      </rPr>
      <t> </t>
    </r>
    <r>
      <rPr>
        <b/>
        <i/>
        <sz val="10"/>
        <rFont val="Verdana"/>
        <family val="2"/>
      </rPr>
      <t>(i.e. creating / controlling entities, not functions, series, accessions, consignments or items)</t>
    </r>
  </si>
  <si>
    <t>14a</t>
  </si>
  <si>
    <t>14b</t>
  </si>
  <si>
    <t>Government Recordkeeping</t>
  </si>
  <si>
    <t>Digital Services</t>
  </si>
  <si>
    <t>Volume of archives in custody but not accessioned (backlog in linear metres)</t>
  </si>
  <si>
    <t>Staff and Demographics</t>
  </si>
  <si>
    <t>Percentage of staff who identify as Indigenous</t>
  </si>
  <si>
    <t>Percentage of staff born in a country where English is the primary language</t>
  </si>
  <si>
    <t>Number of online requests for archives</t>
  </si>
  <si>
    <t>13a</t>
  </si>
  <si>
    <t>13b</t>
  </si>
  <si>
    <t>Total number of archives digitised at start of reporting period</t>
  </si>
  <si>
    <t>Total number of archives digitised at end of reporting period</t>
  </si>
  <si>
    <t>Percentage of collection that can be viewed online at end of reporting period</t>
  </si>
  <si>
    <t>Percentage of government agencies which have an approved disposal authority in place at end of reporting period</t>
  </si>
  <si>
    <t>24a</t>
  </si>
  <si>
    <t>24b</t>
  </si>
  <si>
    <t>Percentage of staff that are male</t>
  </si>
  <si>
    <t>Percentage of staff that are female</t>
  </si>
  <si>
    <t>Percentage of staff aged between 25-34</t>
  </si>
  <si>
    <t>Percentage of staff aged 24 and under</t>
  </si>
  <si>
    <t>Percentage of staff aged between 35-44</t>
  </si>
  <si>
    <t>Percentage of staff aged between 45-54</t>
  </si>
  <si>
    <t>Percentage of staff aged between 55 and 64</t>
  </si>
  <si>
    <t>Percentage of staff aged 65 and over</t>
  </si>
  <si>
    <t>28a</t>
  </si>
  <si>
    <t>28b</t>
  </si>
  <si>
    <t>28c</t>
  </si>
  <si>
    <t>28d</t>
  </si>
  <si>
    <t>28e</t>
  </si>
  <si>
    <t>28f</t>
  </si>
  <si>
    <t>29a</t>
  </si>
  <si>
    <t>29b</t>
  </si>
  <si>
    <t>30a</t>
  </si>
  <si>
    <t>30b</t>
  </si>
  <si>
    <t>31a</t>
  </si>
  <si>
    <t>31b</t>
  </si>
  <si>
    <t>32a</t>
  </si>
  <si>
    <t>32b</t>
  </si>
  <si>
    <t>33a</t>
  </si>
  <si>
    <t>33b</t>
  </si>
  <si>
    <t>34a</t>
  </si>
  <si>
    <t>34b</t>
  </si>
  <si>
    <t>Are digitisation-on-demand services available to clients? (Yes/No)</t>
  </si>
  <si>
    <t>If Yes, number of items digitised during reporting period using such a service</t>
  </si>
  <si>
    <t>Number of disposal authorities approved during reporting period</t>
  </si>
  <si>
    <t>Number of Born Digital archives accepted (items)</t>
  </si>
  <si>
    <t>Quantity of Born Digital archives accepted (GB)</t>
  </si>
  <si>
    <t>14c</t>
  </si>
  <si>
    <t>15a</t>
  </si>
  <si>
    <t>15b</t>
  </si>
  <si>
    <t>19a</t>
  </si>
  <si>
    <t>19b</t>
  </si>
  <si>
    <t>25a</t>
  </si>
  <si>
    <t>25b</t>
  </si>
  <si>
    <t>158 items per metre</t>
  </si>
  <si>
    <t xml:space="preserve"> - </t>
  </si>
  <si>
    <t>Yes</t>
  </si>
  <si>
    <t>No</t>
  </si>
  <si>
    <t>23b - Administrative records covered through general disposal schedules. Unknown for non-administrative records</t>
  </si>
  <si>
    <t>Linear metres x 158</t>
  </si>
  <si>
    <t>Base figure + accessions</t>
  </si>
  <si>
    <t>1 - 13 - ArchivesACT is not responsible for the custody and storage of ACT Government archives</t>
  </si>
  <si>
    <t xml:space="preserve">21 - 22 - figures refer to storage capacity of ACT Government records storage provider 'Record Services'. </t>
  </si>
  <si>
    <t>14c - Separate figures distinguishing online pre-ordered material and material ordered onsite are not kept.</t>
  </si>
  <si>
    <t>19a &amp; b - Refers to the number of digital preservation files created, not the number of archives digitised.</t>
  </si>
  <si>
    <t>2018-19</t>
  </si>
  <si>
    <t>29a - approximate</t>
  </si>
  <si>
    <t>7(2)a &amp; b, 10a &amp; b, 11a &amp; b - approximate</t>
  </si>
  <si>
    <t>Linear metres x 79 + born digital items</t>
  </si>
  <si>
    <t>2b - non-textual items</t>
  </si>
  <si>
    <t>5 - This excludes items not listed individually such as photographic prints and negatives. Estimates have been made for these types of archives including 750,000 maps/plans, 500,000 prints and negatives, and 1,000,000 other archives.</t>
  </si>
  <si>
    <t>Item count formula of 158 items per linear shelf metre used due to the collections of small items in the collection (e.g. photographs)</t>
  </si>
  <si>
    <t>2019-20</t>
  </si>
  <si>
    <t>Variation 1996/97 - 2018/20</t>
  </si>
  <si>
    <t>Percentage variation 1996/97 - 2019/20</t>
  </si>
  <si>
    <t>Variation 2018/19 -  2019/20</t>
  </si>
  <si>
    <t>Percentage variation 2018/19 - 2019/20</t>
  </si>
  <si>
    <t>Variation 1996/97 - 2019/20</t>
  </si>
  <si>
    <t>Variation 2018/19 - 2019/20</t>
  </si>
  <si>
    <t>Percentage variation 1996/97 -2019/20</t>
  </si>
  <si>
    <t>Variation 2001/02 - 2019/20</t>
  </si>
  <si>
    <t>Percentage variation 2001/02 - 2019/20</t>
  </si>
  <si>
    <t>Analogue: 11,543 LM Digital: 138,600 GB</t>
  </si>
  <si>
    <t>Analogue: 397 LM Digital: 0.71 GB</t>
  </si>
  <si>
    <t>Capture of digital holdings commenced in 2019/20</t>
  </si>
  <si>
    <t xml:space="preserve">Physical Holdings (shelf metres)           </t>
  </si>
  <si>
    <t xml:space="preserve">Digital Holdings (GB)           </t>
  </si>
  <si>
    <t xml:space="preserve">TOTAL </t>
  </si>
  <si>
    <t>1b, 4b, 11a, 11b,  20 - Approximate</t>
  </si>
  <si>
    <t>6a - 32 previously reported was the annual increase rather than the collective total</t>
  </si>
  <si>
    <t>1.91GB</t>
  </si>
  <si>
    <t>0.199GB</t>
  </si>
  <si>
    <t>13 - 10Mb in last year’s survey was for added Born Digital archives rather than ending value</t>
  </si>
  <si>
    <t>18b - Does not include Born Digital items (revised figure from prior year’s survey)</t>
  </si>
  <si>
    <t>25c</t>
  </si>
  <si>
    <t>25d</t>
  </si>
  <si>
    <t>25e</t>
  </si>
  <si>
    <t>Percentage of staff that are transgender</t>
  </si>
  <si>
    <t>Percentage of staff that are gender variant/non-conforming</t>
  </si>
  <si>
    <t>Percentage of staff that prefer not to say</t>
  </si>
  <si>
    <t>25c, 25d, 27 - Data not recorded</t>
  </si>
  <si>
    <t>covered above</t>
  </si>
  <si>
    <t>28a - Archives NZ closest recorded range is 20-29</t>
  </si>
  <si>
    <t>28b - Archives NZ closest recorded range is 30-39</t>
  </si>
  <si>
    <t>28c - Archives NZ closest recorded range is 40-49</t>
  </si>
  <si>
    <t>28e - Archives NZ closest recorded range is 60+</t>
  </si>
  <si>
    <t>28d - Archives NZ recorded range is 50-59</t>
  </si>
  <si>
    <t>25e, 33 , 34 - N/A</t>
  </si>
  <si>
    <t>Analogue: 85,530 LM Digital: Unavailable</t>
  </si>
  <si>
    <t>Analogue: 582 LM Digital: N/A</t>
  </si>
  <si>
    <t>At the start of year - Archives (metres/GB)</t>
  </si>
  <si>
    <t xml:space="preserve">Accessions during year - Archives (metres/GB) </t>
  </si>
  <si>
    <t>Disposal during the reporting period (metres/GB)</t>
  </si>
  <si>
    <t>Analogue: 69 LM Digital: N/A</t>
  </si>
  <si>
    <t>At end of year - Archives (metres/GB)</t>
  </si>
  <si>
    <t>23a - 10 Record Disposal Schedules, 2 General Disposal Schedules</t>
  </si>
  <si>
    <t xml:space="preserve">24 - (1)	Active and paid headcount data as at PPED 19/07/2019. FTE = 68.17; 
(2)	Active and paid headcount data as at PPED 19/06/2020. FTE = 69.26; 
(3)	All other data above (25a to 28f) taken from PPED </t>
  </si>
  <si>
    <t>Libraries &amp; Archives NT (formerly Northern Territory Archives Services)</t>
  </si>
  <si>
    <t>Analogue: 22,213.13 LM  Digital: 110,000 GB</t>
  </si>
  <si>
    <t>Analogue: 344 LM Digital: N/A</t>
  </si>
  <si>
    <t>Analogue: 81  LM Digital: N/A</t>
  </si>
  <si>
    <t>Analogue: 66951  LM Digital: N/A</t>
  </si>
  <si>
    <t>Analogue: 65,000 LM Digital: N/A</t>
  </si>
  <si>
    <t>Analogue: 189 LM Digital: N/A</t>
  </si>
  <si>
    <t>12 &amp; 13 - Many born digital records have moved to NED and are no longer counted functions</t>
  </si>
  <si>
    <t>Analogue: 72 LM Digital: N/A</t>
  </si>
  <si>
    <t>Analogue: 0 LM Digital: N/A</t>
  </si>
  <si>
    <t>Analogue: 6067 LM Digital: N/A</t>
  </si>
  <si>
    <t>Analogue: 5,995 LM Digital: N/A</t>
  </si>
  <si>
    <t>Analogue: 45 LM  Digital: N/A</t>
  </si>
  <si>
    <t>Analogue: 85,688 LM  Digital: 1093.2 GB</t>
  </si>
  <si>
    <t>1b - 85,655 x 158</t>
  </si>
  <si>
    <t>2b - 1,299 x 158</t>
  </si>
  <si>
    <t>4b - 86,967 x 158</t>
  </si>
  <si>
    <t>Analogue: 1,299 LM  Digital: 43 GB</t>
  </si>
  <si>
    <t>Analogue: 86,967 LM  Digital: 1136.2 GB</t>
  </si>
  <si>
    <t>14a - Reading Room closed from 24 Mar – 2 Jun 20</t>
  </si>
  <si>
    <t>7(2)a - 2,078,070 / 13,538,704</t>
  </si>
  <si>
    <t>7(2)b - 2,756,301 / 13,740,786</t>
  </si>
  <si>
    <t>15b - 2,549 returned digitally</t>
  </si>
  <si>
    <t>17a &amp; b- Estimated, noting that no distinction is made between business / agency users and other customers</t>
  </si>
  <si>
    <t>20 - Approx. This includes collection material on our own website and through organisations with which there are licensing agreements such as Ancestry.</t>
  </si>
  <si>
    <t>23a -7 new, 4 updated</t>
  </si>
  <si>
    <t xml:space="preserve">Physical Holdings By FTE       </t>
  </si>
  <si>
    <t xml:space="preserve">Digital Holdings    </t>
  </si>
  <si>
    <t>GB/staff</t>
  </si>
  <si>
    <t>Analogue: 22,959 LM Digital: N/A</t>
  </si>
  <si>
    <t>Analogue: 14,903 LM Digital: Unavailable</t>
  </si>
  <si>
    <t>Analogue: 2 LM Digital: N/A</t>
  </si>
  <si>
    <t>Analogue: 14,908 LM Digital: N/A</t>
  </si>
  <si>
    <t>TBD</t>
  </si>
  <si>
    <t>19a &amp; 19b - to be determined</t>
  </si>
  <si>
    <t>Analogue: 103,808 LM Digital: 1,313 GB</t>
  </si>
  <si>
    <t>Analogue: 103,808 LM Digital: 1,313</t>
  </si>
  <si>
    <t>2a, 2b - Accessioning of records has been on-hold during 2019/20 due to the redevelopment of the archival management systems and digital archive</t>
  </si>
  <si>
    <t>6, 7 (1), 7(2), 8, 9, 10, 11, 12a, 13 12b - A&amp;D has been suspended during 2019/20 due to the upgrade of PROV archival management systems</t>
  </si>
  <si>
    <t>12b - Digital accessioning suspended during 2019/20 due to the upgrade of the Digital Archive</t>
  </si>
  <si>
    <t xml:space="preserve">14a -This figure was much lower than expected due to COVID-19 related closure of the Reading Rooms. </t>
  </si>
  <si>
    <t>18b - Based on 2022 copy orders, many for multiple records.</t>
  </si>
  <si>
    <t>19a - Estimated</t>
  </si>
  <si>
    <t>19b - 970,000 records. The percentage is based on the extent in shelf metres of digitised record consignments as a proportion of total physical collection.  The significant jump from 2018-2019 is due to work assessing backlog of digitised but unpublished records during the course of the year, and represents several years’ effort.</t>
  </si>
  <si>
    <t>20 - Estimated. All publishing work over the course of the year will only be publicly available with the release of the new web platform in early 2021.</t>
  </si>
  <si>
    <t>23b - Every public office is covered by a number of general disposal authorities, including common administrative functions, training, standard setting and operational performance assessment. PROV does not monitor coverage of agencies against functional RDAs</t>
  </si>
  <si>
    <t>25 to 27 - Not captured</t>
  </si>
  <si>
    <t xml:space="preserve">29a - Includes Depreciation  and excludes Capital Charge </t>
  </si>
  <si>
    <t>Analogue: 332,587 LM  Digital: 1,692,499 GB</t>
  </si>
  <si>
    <t>NAA</t>
  </si>
  <si>
    <t>1b - 32,750,917 = 26,274,377 (Analogue) + 6,476,540 (Digital)</t>
  </si>
  <si>
    <t>Analogue: 2,643 LM  Digital: 52.03 GB</t>
  </si>
  <si>
    <t>Analogue: 5,082 LM Digital: N/A</t>
  </si>
  <si>
    <t>Analogue: 336,716.57 LM  Digital: 2,672,469 GB</t>
  </si>
  <si>
    <t>79 items per metre is used for CAARA reports e.g. if there are 5 metres then there are 395 items</t>
  </si>
  <si>
    <t>2b - 462,871 = 208,797 (Analogue) + 254,074 (Digital)</t>
  </si>
  <si>
    <t>4b - 33,331,223 = 26,600,608 (Analogue) + 6,730,615 (Digital)</t>
  </si>
  <si>
    <t>8b -  68,654 visible to the public</t>
  </si>
  <si>
    <t>8a -  68,609 visible to the public</t>
  </si>
  <si>
    <t>9a -  10,162 visible to the public</t>
  </si>
  <si>
    <t>8b -  10,178 visible to the public</t>
  </si>
  <si>
    <t>13a - 12,512 GB plus
91,377.09GB - (Audio Visual ) = 103,889.09 GB</t>
  </si>
  <si>
    <t>12b - 236,753,899 plus 1520 (Audio Visual) = 236,769,149</t>
  </si>
  <si>
    <t>12a - 236,499,825 plus 13,130 (Audio Visual) = 236,512,955</t>
  </si>
  <si>
    <t>13b - 12,464GB plus 
106,632.74GB (Audio Visual) = 119,097GB</t>
  </si>
  <si>
    <t>1.2m items
2.9m images</t>
  </si>
  <si>
    <t>2.08m items
61.01m images</t>
  </si>
  <si>
    <t>2.28m items
63.91m images</t>
  </si>
  <si>
    <t>19a - holdings</t>
  </si>
  <si>
    <t>19b - holdings made pubicly accessible on RecordSearch and includes AV data from Mediaflex</t>
  </si>
  <si>
    <t>20 - approximate value used</t>
  </si>
  <si>
    <t>Vic</t>
  </si>
  <si>
    <t>Analogue: 86,043 LM Digital: N/A</t>
  </si>
  <si>
    <t>Analogue: 111,940 LM Digital: 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</si>
</sst>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%"/>
  </numFmts>
  <fonts count="2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u/>
      <sz val="9"/>
      <name val="Verdana"/>
      <family val="2"/>
    </font>
    <font>
      <b/>
      <u/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Verdan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rgb="FF9C5700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7" fillId="8" borderId="0" applyNumberFormat="0" applyBorder="0" applyAlignment="0" applyProtection="0"/>
  </cellStyleXfs>
  <cellXfs count="310">
    <xf numFmtId="0" fontId="0" fillId="0" borderId="0" xfId="0"/>
    <xf numFmtId="0" fontId="5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4" fillId="3" borderId="5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right" wrapText="1"/>
    </xf>
    <xf numFmtId="0" fontId="12" fillId="4" borderId="3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4" fillId="0" borderId="9" xfId="0" applyFont="1" applyBorder="1" applyAlignment="1">
      <alignment horizontal="right" vertical="top" wrapText="1"/>
    </xf>
    <xf numFmtId="0" fontId="4" fillId="3" borderId="9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6" xfId="0" applyFont="1" applyBorder="1" applyAlignment="1">
      <alignment horizontal="right" wrapText="1"/>
    </xf>
    <xf numFmtId="0" fontId="0" fillId="0" borderId="3" xfId="0" applyBorder="1" applyAlignment="1"/>
    <xf numFmtId="0" fontId="0" fillId="0" borderId="0" xfId="0" applyBorder="1" applyAlignment="1"/>
    <xf numFmtId="3" fontId="3" fillId="0" borderId="4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0" fontId="0" fillId="0" borderId="1" xfId="0" applyBorder="1"/>
    <xf numFmtId="3" fontId="4" fillId="0" borderId="10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vertical="top" textRotation="90" wrapText="1"/>
    </xf>
    <xf numFmtId="0" fontId="4" fillId="6" borderId="5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wrapText="1"/>
    </xf>
    <xf numFmtId="0" fontId="3" fillId="0" borderId="0" xfId="0" applyFont="1"/>
    <xf numFmtId="0" fontId="0" fillId="0" borderId="19" xfId="0" applyBorder="1" applyAlignment="1"/>
    <xf numFmtId="165" fontId="3" fillId="0" borderId="5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4" fillId="0" borderId="7" xfId="0" applyNumberFormat="1" applyFont="1" applyBorder="1" applyAlignment="1">
      <alignment horizontal="right" wrapText="1"/>
    </xf>
    <xf numFmtId="0" fontId="14" fillId="0" borderId="0" xfId="0" applyFont="1" applyAlignment="1"/>
    <xf numFmtId="0" fontId="5" fillId="0" borderId="0" xfId="0" applyFont="1" applyAlignment="1"/>
    <xf numFmtId="0" fontId="15" fillId="0" borderId="0" xfId="0" applyFont="1"/>
    <xf numFmtId="0" fontId="7" fillId="0" borderId="0" xfId="0" applyFont="1"/>
    <xf numFmtId="0" fontId="1" fillId="0" borderId="0" xfId="0" applyFont="1" applyAlignment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/>
    <xf numFmtId="0" fontId="3" fillId="0" borderId="4" xfId="0" applyFont="1" applyBorder="1" applyAlignment="1">
      <alignment horizontal="right" vertical="top" wrapText="1"/>
    </xf>
    <xf numFmtId="3" fontId="3" fillId="0" borderId="5" xfId="0" quotePrefix="1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4" xfId="0" applyNumberFormat="1" applyFont="1" applyBorder="1" applyAlignment="1"/>
    <xf numFmtId="3" fontId="3" fillId="0" borderId="8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1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6" fillId="2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0" fillId="0" borderId="0" xfId="0" applyFont="1" applyAlignment="1"/>
    <xf numFmtId="0" fontId="5" fillId="0" borderId="0" xfId="0" applyFont="1"/>
    <xf numFmtId="0" fontId="20" fillId="0" borderId="0" xfId="0" applyFont="1"/>
    <xf numFmtId="1" fontId="4" fillId="3" borderId="9" xfId="0" applyNumberFormat="1" applyFont="1" applyFill="1" applyBorder="1" applyAlignment="1">
      <alignment horizontal="right" wrapText="1"/>
    </xf>
    <xf numFmtId="165" fontId="0" fillId="0" borderId="0" xfId="0" applyNumberFormat="1"/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9" fontId="6" fillId="0" borderId="14" xfId="0" applyNumberFormat="1" applyFont="1" applyBorder="1" applyAlignment="1">
      <alignment horizontal="right" wrapText="1"/>
    </xf>
    <xf numFmtId="0" fontId="2" fillId="0" borderId="27" xfId="0" applyFont="1" applyBorder="1" applyAlignment="1">
      <alignment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 vertical="center" textRotation="90" wrapText="1"/>
    </xf>
    <xf numFmtId="0" fontId="23" fillId="2" borderId="5" xfId="0" applyFont="1" applyFill="1" applyBorder="1" applyAlignment="1">
      <alignment horizontal="center" vertical="center" textRotation="90" wrapText="1"/>
    </xf>
    <xf numFmtId="0" fontId="24" fillId="3" borderId="3" xfId="0" applyFont="1" applyFill="1" applyBorder="1" applyAlignment="1">
      <alignment horizontal="right" wrapText="1"/>
    </xf>
    <xf numFmtId="0" fontId="24" fillId="3" borderId="3" xfId="0" applyFont="1" applyFill="1" applyBorder="1" applyAlignment="1">
      <alignment horizontal="right" vertical="top" wrapText="1"/>
    </xf>
    <xf numFmtId="0" fontId="24" fillId="3" borderId="7" xfId="0" applyFont="1" applyFill="1" applyBorder="1" applyAlignment="1">
      <alignment horizontal="right" vertical="top" wrapText="1"/>
    </xf>
    <xf numFmtId="10" fontId="24" fillId="0" borderId="4" xfId="0" applyNumberFormat="1" applyFont="1" applyFill="1" applyBorder="1" applyAlignment="1">
      <alignment horizontal="right" vertical="top" wrapText="1"/>
    </xf>
    <xf numFmtId="0" fontId="25" fillId="0" borderId="0" xfId="0" applyFont="1" applyAlignment="1"/>
    <xf numFmtId="0" fontId="22" fillId="0" borderId="0" xfId="0" applyFont="1" applyAlignment="1"/>
    <xf numFmtId="3" fontId="6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center" wrapText="1"/>
    </xf>
    <xf numFmtId="0" fontId="0" fillId="0" borderId="0" xfId="0" applyBorder="1"/>
    <xf numFmtId="0" fontId="3" fillId="2" borderId="29" xfId="0" applyFont="1" applyFill="1" applyBorder="1" applyAlignment="1">
      <alignment wrapText="1"/>
    </xf>
    <xf numFmtId="0" fontId="3" fillId="2" borderId="29" xfId="0" applyFont="1" applyFill="1" applyBorder="1" applyAlignment="1">
      <alignment horizontal="right" wrapText="1"/>
    </xf>
    <xf numFmtId="0" fontId="4" fillId="2" borderId="29" xfId="0" applyFont="1" applyFill="1" applyBorder="1" applyAlignment="1">
      <alignment vertical="top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/>
    <xf numFmtId="0" fontId="25" fillId="0" borderId="0" xfId="0" applyFont="1" applyFill="1" applyAlignment="1"/>
    <xf numFmtId="3" fontId="24" fillId="0" borderId="4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 wrapText="1"/>
    </xf>
    <xf numFmtId="3" fontId="24" fillId="0" borderId="4" xfId="0" applyNumberFormat="1" applyFont="1" applyFill="1" applyBorder="1" applyAlignment="1">
      <alignment horizontal="right" vertical="top" wrapText="1"/>
    </xf>
    <xf numFmtId="9" fontId="6" fillId="0" borderId="16" xfId="2" applyNumberFormat="1" applyFont="1" applyFill="1" applyBorder="1" applyAlignment="1">
      <alignment horizontal="right" wrapText="1"/>
    </xf>
    <xf numFmtId="9" fontId="6" fillId="0" borderId="12" xfId="0" applyNumberFormat="1" applyFont="1" applyFill="1" applyBorder="1" applyAlignment="1">
      <alignment horizontal="right" wrapText="1"/>
    </xf>
    <xf numFmtId="166" fontId="6" fillId="0" borderId="27" xfId="1" applyNumberFormat="1" applyFont="1" applyFill="1" applyBorder="1" applyAlignment="1">
      <alignment horizontal="right" wrapText="1"/>
    </xf>
    <xf numFmtId="0" fontId="26" fillId="0" borderId="0" xfId="0" applyFont="1" applyFill="1"/>
    <xf numFmtId="0" fontId="6" fillId="0" borderId="27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2" fillId="0" borderId="0" xfId="0" applyFont="1" applyFill="1" applyAlignment="1"/>
    <xf numFmtId="9" fontId="6" fillId="0" borderId="27" xfId="0" applyNumberFormat="1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6" fontId="6" fillId="0" borderId="12" xfId="0" applyNumberFormat="1" applyFont="1" applyFill="1" applyBorder="1" applyAlignment="1">
      <alignment horizontal="right" wrapText="1"/>
    </xf>
    <xf numFmtId="167" fontId="6" fillId="0" borderId="27" xfId="0" applyNumberFormat="1" applyFont="1" applyFill="1" applyBorder="1" applyAlignment="1">
      <alignment horizontal="right" wrapText="1"/>
    </xf>
    <xf numFmtId="10" fontId="6" fillId="0" borderId="16" xfId="2" applyNumberFormat="1" applyFont="1" applyFill="1" applyBorder="1" applyAlignment="1">
      <alignment horizontal="right" wrapText="1"/>
    </xf>
    <xf numFmtId="0" fontId="20" fillId="0" borderId="0" xfId="0" applyFont="1" applyFill="1" applyAlignment="1"/>
    <xf numFmtId="3" fontId="24" fillId="0" borderId="4" xfId="0" applyNumberFormat="1" applyFont="1" applyBorder="1"/>
    <xf numFmtId="3" fontId="24" fillId="0" borderId="8" xfId="0" applyNumberFormat="1" applyFont="1" applyBorder="1"/>
    <xf numFmtId="3" fontId="23" fillId="0" borderId="16" xfId="0" applyNumberFormat="1" applyFont="1" applyFill="1" applyBorder="1" applyAlignment="1">
      <alignment horizontal="right" wrapText="1"/>
    </xf>
    <xf numFmtId="166" fontId="6" fillId="0" borderId="15" xfId="1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6" fontId="6" fillId="0" borderId="27" xfId="1" applyNumberFormat="1" applyFont="1" applyFill="1" applyBorder="1" applyAlignment="1">
      <alignment horizontal="left" wrapText="1"/>
    </xf>
    <xf numFmtId="0" fontId="28" fillId="0" borderId="0" xfId="0" applyFont="1"/>
    <xf numFmtId="3" fontId="3" fillId="0" borderId="5" xfId="0" applyNumberFormat="1" applyFont="1" applyFill="1" applyBorder="1" applyAlignment="1">
      <alignment horizontal="right" wrapText="1"/>
    </xf>
    <xf numFmtId="10" fontId="24" fillId="0" borderId="4" xfId="0" applyNumberFormat="1" applyFont="1" applyFill="1" applyBorder="1"/>
    <xf numFmtId="3" fontId="24" fillId="0" borderId="6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wrapText="1"/>
    </xf>
    <xf numFmtId="10" fontId="24" fillId="0" borderId="8" xfId="0" applyNumberFormat="1" applyFont="1" applyFill="1" applyBorder="1"/>
    <xf numFmtId="3" fontId="4" fillId="0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right" wrapText="1"/>
    </xf>
    <xf numFmtId="10" fontId="23" fillId="0" borderId="1" xfId="0" applyNumberFormat="1" applyFont="1" applyFill="1" applyBorder="1"/>
    <xf numFmtId="3" fontId="23" fillId="0" borderId="16" xfId="0" applyNumberFormat="1" applyFont="1" applyFill="1" applyBorder="1" applyAlignment="1">
      <alignment horizontal="right" vertical="top" wrapText="1"/>
    </xf>
    <xf numFmtId="10" fontId="23" fillId="0" borderId="16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3" fontId="23" fillId="0" borderId="4" xfId="0" applyNumberFormat="1" applyFont="1" applyFill="1" applyBorder="1" applyAlignment="1">
      <alignment horizontal="right" vertical="top" wrapText="1"/>
    </xf>
    <xf numFmtId="10" fontId="23" fillId="0" borderId="16" xfId="0" applyNumberFormat="1" applyFont="1" applyFill="1" applyBorder="1"/>
    <xf numFmtId="0" fontId="4" fillId="3" borderId="9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3" fontId="23" fillId="0" borderId="5" xfId="0" applyNumberFormat="1" applyFont="1" applyFill="1" applyBorder="1" applyAlignment="1">
      <alignment horizontal="right" wrapText="1"/>
    </xf>
    <xf numFmtId="165" fontId="23" fillId="0" borderId="5" xfId="0" applyNumberFormat="1" applyFont="1" applyFill="1" applyBorder="1" applyAlignment="1">
      <alignment horizontal="right" wrapText="1"/>
    </xf>
    <xf numFmtId="164" fontId="24" fillId="0" borderId="4" xfId="0" applyNumberFormat="1" applyFont="1" applyFill="1" applyBorder="1" applyAlignment="1">
      <alignment horizontal="right" wrapText="1"/>
    </xf>
    <xf numFmtId="164" fontId="24" fillId="0" borderId="6" xfId="0" applyNumberFormat="1" applyFont="1" applyFill="1" applyBorder="1" applyAlignment="1">
      <alignment horizontal="right" vertical="top" wrapText="1"/>
    </xf>
    <xf numFmtId="165" fontId="23" fillId="0" borderId="16" xfId="0" applyNumberFormat="1" applyFont="1" applyFill="1" applyBorder="1" applyAlignment="1">
      <alignment horizontal="right" wrapText="1"/>
    </xf>
    <xf numFmtId="164" fontId="23" fillId="0" borderId="16" xfId="0" applyNumberFormat="1" applyFont="1" applyFill="1" applyBorder="1" applyAlignment="1">
      <alignment horizontal="right" wrapText="1"/>
    </xf>
    <xf numFmtId="164" fontId="23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10" fontId="24" fillId="0" borderId="5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164" fontId="24" fillId="0" borderId="5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wrapText="1"/>
    </xf>
    <xf numFmtId="164" fontId="23" fillId="0" borderId="7" xfId="0" applyNumberFormat="1" applyFont="1" applyFill="1" applyBorder="1" applyAlignment="1">
      <alignment horizontal="right" vertical="top" wrapText="1"/>
    </xf>
    <xf numFmtId="10" fontId="24" fillId="0" borderId="5" xfId="0" applyNumberFormat="1" applyFont="1" applyFill="1" applyBorder="1" applyAlignment="1">
      <alignment horizontal="right" wrapText="1"/>
    </xf>
    <xf numFmtId="10" fontId="23" fillId="0" borderId="7" xfId="0" applyNumberFormat="1" applyFont="1" applyFill="1" applyBorder="1" applyAlignment="1">
      <alignment horizontal="right" wrapText="1"/>
    </xf>
    <xf numFmtId="3" fontId="24" fillId="0" borderId="5" xfId="0" applyNumberFormat="1" applyFont="1" applyFill="1" applyBorder="1" applyAlignment="1">
      <alignment horizontal="right" wrapText="1"/>
    </xf>
    <xf numFmtId="3" fontId="23" fillId="0" borderId="7" xfId="0" applyNumberFormat="1" applyFont="1" applyFill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10" fontId="23" fillId="0" borderId="5" xfId="0" applyNumberFormat="1" applyFont="1" applyFill="1" applyBorder="1" applyAlignment="1">
      <alignment horizontal="right" vertical="top" wrapText="1"/>
    </xf>
    <xf numFmtId="0" fontId="0" fillId="0" borderId="19" xfId="0" applyBorder="1"/>
    <xf numFmtId="0" fontId="4" fillId="0" borderId="8" xfId="0" applyFont="1" applyBorder="1" applyAlignment="1">
      <alignment horizontal="right" wrapText="1"/>
    </xf>
    <xf numFmtId="0" fontId="4" fillId="0" borderId="31" xfId="0" applyFont="1" applyBorder="1" applyAlignment="1">
      <alignment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24" fillId="0" borderId="7" xfId="0" applyNumberFormat="1" applyFont="1" applyFill="1" applyBorder="1" applyAlignment="1">
      <alignment horizontal="right" wrapText="1"/>
    </xf>
    <xf numFmtId="10" fontId="24" fillId="0" borderId="7" xfId="0" applyNumberFormat="1" applyFont="1" applyFill="1" applyBorder="1" applyAlignment="1">
      <alignment horizontal="right" wrapText="1"/>
    </xf>
    <xf numFmtId="164" fontId="24" fillId="0" borderId="7" xfId="0" applyNumberFormat="1" applyFont="1" applyFill="1" applyBorder="1" applyAlignment="1">
      <alignment horizontal="right" vertical="top" wrapText="1"/>
    </xf>
    <xf numFmtId="10" fontId="24" fillId="0" borderId="7" xfId="0" applyNumberFormat="1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right" wrapText="1"/>
    </xf>
    <xf numFmtId="0" fontId="4" fillId="4" borderId="17" xfId="0" applyFont="1" applyFill="1" applyBorder="1" applyAlignment="1">
      <alignment horizontal="right" wrapText="1"/>
    </xf>
    <xf numFmtId="0" fontId="11" fillId="6" borderId="30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0" fontId="0" fillId="0" borderId="6" xfId="0" applyBorder="1" applyAlignment="1"/>
    <xf numFmtId="3" fontId="23" fillId="0" borderId="6" xfId="0" applyNumberFormat="1" applyFont="1" applyFill="1" applyBorder="1" applyAlignment="1">
      <alignment horizontal="right" vertical="top" wrapText="1"/>
    </xf>
    <xf numFmtId="10" fontId="24" fillId="0" borderId="5" xfId="0" applyNumberFormat="1" applyFont="1" applyFill="1" applyBorder="1"/>
    <xf numFmtId="10" fontId="23" fillId="0" borderId="16" xfId="0" applyNumberFormat="1" applyFont="1" applyFill="1" applyBorder="1" applyAlignment="1">
      <alignment horizontal="right"/>
    </xf>
    <xf numFmtId="10" fontId="23" fillId="0" borderId="16" xfId="0" applyNumberFormat="1" applyFont="1" applyFill="1" applyBorder="1" applyAlignment="1">
      <alignment horizontal="right" wrapText="1"/>
    </xf>
    <xf numFmtId="0" fontId="23" fillId="2" borderId="0" xfId="0" applyFont="1" applyFill="1" applyBorder="1" applyAlignment="1">
      <alignment vertical="top" textRotation="90"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9" fontId="6" fillId="0" borderId="27" xfId="2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3" fontId="23" fillId="0" borderId="4" xfId="0" applyNumberFormat="1" applyFont="1" applyFill="1" applyBorder="1" applyAlignment="1"/>
    <xf numFmtId="3" fontId="23" fillId="0" borderId="16" xfId="0" applyNumberFormat="1" applyFont="1" applyFill="1" applyBorder="1" applyAlignment="1"/>
    <xf numFmtId="3" fontId="6" fillId="0" borderId="15" xfId="0" applyNumberFormat="1" applyFont="1" applyFill="1" applyBorder="1" applyAlignment="1">
      <alignment horizontal="right" wrapText="1"/>
    </xf>
    <xf numFmtId="10" fontId="24" fillId="0" borderId="4" xfId="0" applyNumberFormat="1" applyFont="1" applyFill="1" applyBorder="1" applyAlignment="1">
      <alignment horizontal="right" wrapText="1"/>
    </xf>
    <xf numFmtId="3" fontId="6" fillId="9" borderId="12" xfId="0" applyNumberFormat="1" applyFont="1" applyFill="1" applyBorder="1" applyAlignment="1">
      <alignment horizontal="right" wrapText="1"/>
    </xf>
    <xf numFmtId="3" fontId="24" fillId="9" borderId="4" xfId="0" applyNumberFormat="1" applyFont="1" applyFill="1" applyBorder="1" applyAlignment="1">
      <alignment horizontal="right"/>
    </xf>
    <xf numFmtId="9" fontId="6" fillId="9" borderId="16" xfId="2" applyNumberFormat="1" applyFont="1" applyFill="1" applyBorder="1" applyAlignment="1">
      <alignment horizontal="right" wrapText="1"/>
    </xf>
    <xf numFmtId="9" fontId="6" fillId="9" borderId="12" xfId="0" applyNumberFormat="1" applyFont="1" applyFill="1" applyBorder="1" applyAlignment="1">
      <alignment horizontal="right" wrapText="1"/>
    </xf>
    <xf numFmtId="3" fontId="6" fillId="9" borderId="15" xfId="0" applyNumberFormat="1" applyFont="1" applyFill="1" applyBorder="1" applyAlignment="1">
      <alignment horizontal="right" wrapText="1"/>
    </xf>
    <xf numFmtId="9" fontId="6" fillId="9" borderId="27" xfId="0" applyNumberFormat="1" applyFont="1" applyFill="1" applyBorder="1" applyAlignment="1">
      <alignment horizontal="right" wrapText="1"/>
    </xf>
    <xf numFmtId="0" fontId="0" fillId="0" borderId="0" xfId="0" applyFont="1" applyAlignment="1"/>
    <xf numFmtId="0" fontId="6" fillId="9" borderId="27" xfId="0" applyFont="1" applyFill="1" applyBorder="1" applyAlignment="1">
      <alignment horizontal="right" wrapText="1"/>
    </xf>
    <xf numFmtId="0" fontId="6" fillId="9" borderId="12" xfId="0" applyFont="1" applyFill="1" applyBorder="1" applyAlignment="1">
      <alignment horizontal="right" wrapText="1"/>
    </xf>
    <xf numFmtId="10" fontId="6" fillId="9" borderId="12" xfId="0" applyNumberFormat="1" applyFont="1" applyFill="1" applyBorder="1" applyAlignment="1">
      <alignment horizontal="right" wrapText="1"/>
    </xf>
    <xf numFmtId="3" fontId="23" fillId="9" borderId="4" xfId="0" applyNumberFormat="1" applyFont="1" applyFill="1" applyBorder="1" applyAlignment="1"/>
    <xf numFmtId="0" fontId="8" fillId="3" borderId="20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0" fontId="8" fillId="3" borderId="23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6" fillId="9" borderId="15" xfId="0" applyNumberFormat="1" applyFont="1" applyFill="1" applyBorder="1" applyAlignment="1">
      <alignment horizontal="right" wrapText="1"/>
    </xf>
    <xf numFmtId="3" fontId="6" fillId="9" borderId="13" xfId="0" applyNumberFormat="1" applyFont="1" applyFill="1" applyBorder="1" applyAlignment="1">
      <alignment horizontal="right" wrapText="1"/>
    </xf>
    <xf numFmtId="166" fontId="6" fillId="0" borderId="15" xfId="1" applyNumberFormat="1" applyFont="1" applyFill="1" applyBorder="1" applyAlignment="1">
      <alignment horizontal="right" wrapText="1"/>
    </xf>
    <xf numFmtId="166" fontId="6" fillId="0" borderId="13" xfId="1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0" fillId="0" borderId="2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7" borderId="20" xfId="0" applyFont="1" applyFill="1" applyBorder="1" applyAlignment="1">
      <alignment horizontal="left" wrapText="1"/>
    </xf>
    <xf numFmtId="0" fontId="8" fillId="7" borderId="21" xfId="0" applyFont="1" applyFill="1" applyBorder="1" applyAlignment="1">
      <alignment horizontal="left" wrapText="1"/>
    </xf>
    <xf numFmtId="0" fontId="8" fillId="7" borderId="11" xfId="0" applyFont="1" applyFill="1" applyBorder="1" applyAlignment="1">
      <alignment horizontal="left" wrapText="1"/>
    </xf>
    <xf numFmtId="0" fontId="8" fillId="7" borderId="22" xfId="0" applyFont="1" applyFill="1" applyBorder="1" applyAlignment="1">
      <alignment horizontal="left" wrapText="1"/>
    </xf>
    <xf numFmtId="0" fontId="8" fillId="7" borderId="23" xfId="0" applyFont="1" applyFill="1" applyBorder="1" applyAlignment="1">
      <alignment horizontal="left" wrapText="1"/>
    </xf>
    <xf numFmtId="0" fontId="8" fillId="7" borderId="12" xfId="0" applyFont="1" applyFill="1" applyBorder="1" applyAlignment="1">
      <alignment horizontal="left" wrapText="1"/>
    </xf>
    <xf numFmtId="0" fontId="6" fillId="9" borderId="15" xfId="0" applyFont="1" applyFill="1" applyBorder="1" applyAlignment="1">
      <alignment horizontal="right" wrapText="1"/>
    </xf>
    <xf numFmtId="0" fontId="6" fillId="9" borderId="13" xfId="0" applyFont="1" applyFill="1" applyBorder="1" applyAlignment="1">
      <alignment horizontal="right" wrapText="1"/>
    </xf>
    <xf numFmtId="9" fontId="6" fillId="0" borderId="15" xfId="0" applyNumberFormat="1" applyFont="1" applyFill="1" applyBorder="1" applyAlignment="1">
      <alignment horizontal="right" wrapText="1"/>
    </xf>
    <xf numFmtId="9" fontId="6" fillId="0" borderId="1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left" wrapText="1"/>
    </xf>
    <xf numFmtId="0" fontId="27" fillId="8" borderId="6" xfId="3" applyBorder="1" applyAlignment="1">
      <alignment horizontal="center" vertical="center"/>
    </xf>
    <xf numFmtId="0" fontId="27" fillId="8" borderId="0" xfId="3" applyBorder="1" applyAlignment="1">
      <alignment horizontal="center" vertical="center"/>
    </xf>
    <xf numFmtId="0" fontId="27" fillId="8" borderId="2" xfId="3" applyBorder="1" applyAlignment="1">
      <alignment horizontal="center" vertical="center"/>
    </xf>
    <xf numFmtId="0" fontId="27" fillId="8" borderId="3" xfId="3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/>
    <xf numFmtId="0" fontId="11" fillId="4" borderId="17" xfId="0" applyFont="1" applyFill="1" applyBorder="1" applyAlignment="1">
      <alignment wrapText="1"/>
    </xf>
    <xf numFmtId="0" fontId="27" fillId="8" borderId="9" xfId="3" applyBorder="1" applyAlignment="1">
      <alignment horizontal="center" vertical="center"/>
    </xf>
    <xf numFmtId="0" fontId="27" fillId="8" borderId="4" xfId="3" applyBorder="1" applyAlignment="1">
      <alignment horizontal="center" vertical="center"/>
    </xf>
    <xf numFmtId="0" fontId="27" fillId="8" borderId="8" xfId="3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externalLink" Target="externalLinks/externalLink3.xml" Id="rId13" /><Relationship Type="http://schemas.openxmlformats.org/officeDocument/2006/relationships/calcChain" Target="calcChain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externalLink" Target="externalLinks/externalLink2.xml" Id="rId12" /><Relationship Type="http://schemas.openxmlformats.org/officeDocument/2006/relationships/sharedStrings" Target="sharedStrings.xml" Id="rId17" /><Relationship Type="http://schemas.openxmlformats.org/officeDocument/2006/relationships/worksheet" Target="worksheets/sheet2.xml" Id="rId2" /><Relationship Type="http://schemas.openxmlformats.org/officeDocument/2006/relationships/styles" Target="style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1.xml" Id="rId11" /><Relationship Type="http://schemas.openxmlformats.org/officeDocument/2006/relationships/worksheet" Target="worksheets/sheet5.xml" Id="rId5" /><Relationship Type="http://schemas.openxmlformats.org/officeDocument/2006/relationships/theme" Target="theme/theme1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externalLink" Target="externalLinks/externalLink4.xml" Id="rId14" /><Relationship Type="http://schemas.openxmlformats.org/officeDocument/2006/relationships/customXml" Target="/customXML/item2.xml" Id="R107e4cd54cf340a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0861752051672"/>
          <c:y val="0.16506385833284487"/>
          <c:w val="0.56817540222513097"/>
          <c:h val="0.80221306083637811"/>
        </c:manualLayout>
      </c:layout>
      <c:pieChart>
        <c:varyColors val="1"/>
        <c:ser>
          <c:idx val="0"/>
          <c:order val="0"/>
          <c:tx>
            <c:strRef>
              <c:f>Holdings!$X$4</c:f>
              <c:strCache>
                <c:ptCount val="1"/>
                <c:pt idx="0">
                  <c:v>332,587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19293899728510261"/>
                  <c:y val="-1.58308747386725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0A-43A3-8223-ED8D4054E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Holdings!$Y$4:$Y$13</c:f>
              <c:numCache>
                <c:formatCode>#,##0</c:formatCode>
                <c:ptCount val="10"/>
                <c:pt idx="0">
                  <c:v>336716.57</c:v>
                </c:pt>
                <c:pt idx="1">
                  <c:v>103808</c:v>
                </c:pt>
                <c:pt idx="2">
                  <c:v>86967</c:v>
                </c:pt>
                <c:pt idx="3">
                  <c:v>66951</c:v>
                </c:pt>
                <c:pt idx="4">
                  <c:v>86043</c:v>
                </c:pt>
                <c:pt idx="5">
                  <c:v>14908</c:v>
                </c:pt>
                <c:pt idx="6">
                  <c:v>22959</c:v>
                </c:pt>
                <c:pt idx="7">
                  <c:v>6067</c:v>
                </c:pt>
                <c:pt idx="8">
                  <c:v>0</c:v>
                </c:pt>
                <c:pt idx="9">
                  <c:v>111940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A-43A3-8223-ED8D4054E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621303364782649"/>
          <c:y val="0.26568207471475397"/>
          <c:w val="0.13457783659173914"/>
          <c:h val="0.62753049651177017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062047542111E-2"/>
          <c:y val="0.11352449716624531"/>
          <c:w val="0.82391562261370432"/>
          <c:h val="0.72697986362734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Holdings!$B$4:$Y$4</c:f>
              <c:numCache>
                <c:formatCode>#,##0</c:formatCode>
                <c:ptCount val="24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  <c:pt idx="20">
                  <c:v>316305</c:v>
                </c:pt>
                <c:pt idx="21">
                  <c:v>336688</c:v>
                </c:pt>
                <c:pt idx="22">
                  <c:v>332587</c:v>
                </c:pt>
                <c:pt idx="23">
                  <c:v>336716.57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6-4044-9422-5A330B0E4C3D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Holdings!$B$5:$Y$5</c:f>
              <c:numCache>
                <c:formatCode>#,##0</c:formatCode>
                <c:ptCount val="24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  <c:pt idx="20">
                  <c:v>103131</c:v>
                </c:pt>
                <c:pt idx="21">
                  <c:v>103808</c:v>
                </c:pt>
                <c:pt idx="22">
                  <c:v>104419</c:v>
                </c:pt>
                <c:pt idx="23">
                  <c:v>103808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6-4044-9422-5A330B0E4C3D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Holdings!$B$6:$Y$6</c:f>
              <c:numCache>
                <c:formatCode>#,##0</c:formatCode>
                <c:ptCount val="24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  <c:pt idx="20">
                  <c:v>82806</c:v>
                </c:pt>
                <c:pt idx="21">
                  <c:v>84296</c:v>
                </c:pt>
                <c:pt idx="22">
                  <c:v>85688</c:v>
                </c:pt>
                <c:pt idx="23">
                  <c:v>86967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6-4044-9422-5A330B0E4C3D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Holdings!$B$7:$Y$7</c:f>
              <c:numCache>
                <c:formatCode>#,##0</c:formatCode>
                <c:ptCount val="24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  <c:pt idx="20">
                  <c:v>63314</c:v>
                </c:pt>
                <c:pt idx="21">
                  <c:v>65000</c:v>
                </c:pt>
                <c:pt idx="22">
                  <c:v>66407</c:v>
                </c:pt>
                <c:pt idx="23">
                  <c:v>66951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6-4044-9422-5A330B0E4C3D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Holdings!$B$8:$Y$8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  <c:pt idx="20">
                  <c:v>83450</c:v>
                </c:pt>
                <c:pt idx="21">
                  <c:v>84461</c:v>
                </c:pt>
                <c:pt idx="22">
                  <c:v>83461</c:v>
                </c:pt>
                <c:pt idx="23">
                  <c:v>86043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06-4044-9422-5A330B0E4C3D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Holdings!$B$9:$Y$9</c:f>
              <c:numCache>
                <c:formatCode>#,##0</c:formatCode>
                <c:ptCount val="24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14895</c:v>
                </c:pt>
                <c:pt idx="20">
                  <c:v>14898</c:v>
                </c:pt>
                <c:pt idx="21">
                  <c:v>14899</c:v>
                </c:pt>
                <c:pt idx="22">
                  <c:v>14903</c:v>
                </c:pt>
                <c:pt idx="23">
                  <c:v>14908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6-4044-9422-5A330B0E4C3D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Holdings!$B$10:$Y$10</c:f>
              <c:numCache>
                <c:formatCode>#,##0</c:formatCode>
                <c:ptCount val="24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  <c:pt idx="20">
                  <c:v>20730</c:v>
                </c:pt>
                <c:pt idx="21">
                  <c:v>21090</c:v>
                </c:pt>
                <c:pt idx="22">
                  <c:v>22213</c:v>
                </c:pt>
                <c:pt idx="23">
                  <c:v>22959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6-4044-9422-5A330B0E4C3D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Holdings!$B$11:$Y$11</c:f>
              <c:numCache>
                <c:formatCode>#,##0</c:formatCode>
                <c:ptCount val="24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  <c:pt idx="20">
                  <c:v>6277</c:v>
                </c:pt>
                <c:pt idx="21">
                  <c:v>5980</c:v>
                </c:pt>
                <c:pt idx="22">
                  <c:v>5995</c:v>
                </c:pt>
                <c:pt idx="23">
                  <c:v>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06-4044-9422-5A330B0E4C3D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Holdings!$B$12:$Y$12</c:f>
              <c:numCache>
                <c:formatCode>#,##0</c:formatCode>
                <c:ptCount val="24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06-4044-9422-5A330B0E4C3D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Holdings!$B$13:$Y$13</c:f>
              <c:numCache>
                <c:formatCode>#,##0</c:formatCode>
                <c:ptCount val="24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  <c:pt idx="20">
                  <c:v>110286</c:v>
                </c:pt>
                <c:pt idx="21">
                  <c:v>111236</c:v>
                </c:pt>
                <c:pt idx="22">
                  <c:v>111543</c:v>
                </c:pt>
                <c:pt idx="23">
                  <c:v>111940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06-4044-9422-5A330B0E4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54304"/>
        <c:axId val="241997640"/>
      </c:barChart>
      <c:catAx>
        <c:axId val="24265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41997640"/>
        <c:crosses val="autoZero"/>
        <c:auto val="1"/>
        <c:lblAlgn val="ctr"/>
        <c:lblOffset val="100"/>
        <c:noMultiLvlLbl val="0"/>
      </c:catAx>
      <c:valAx>
        <c:axId val="241997640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42654304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1352449716624531"/>
          <c:w val="0.83808631360783969"/>
          <c:h val="0.8155578549147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Holdings!$B$3</c:f>
              <c:strCache>
                <c:ptCount val="1"/>
                <c:pt idx="0">
                  <c:v>1996-97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Holdings!$B$4:$B$13</c:f>
              <c:numCache>
                <c:formatCode>#,##0</c:formatCode>
                <c:ptCount val="10"/>
                <c:pt idx="0">
                  <c:v>197363</c:v>
                </c:pt>
                <c:pt idx="1">
                  <c:v>28233</c:v>
                </c:pt>
                <c:pt idx="2">
                  <c:v>42516</c:v>
                </c:pt>
                <c:pt idx="3">
                  <c:v>24211</c:v>
                </c:pt>
                <c:pt idx="4">
                  <c:v>0</c:v>
                </c:pt>
                <c:pt idx="5">
                  <c:v>9279</c:v>
                </c:pt>
                <c:pt idx="6">
                  <c:v>0</c:v>
                </c:pt>
                <c:pt idx="7">
                  <c:v>3228</c:v>
                </c:pt>
                <c:pt idx="9">
                  <c:v>66624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5C6-9439-BCDE91950DBF}"/>
            </c:ext>
          </c:extLst>
        </c:ser>
        <c:ser>
          <c:idx val="1"/>
          <c:order val="1"/>
          <c:tx>
            <c:strRef>
              <c:f>Holdings!$C$3</c:f>
              <c:strCache>
                <c:ptCount val="1"/>
                <c:pt idx="0">
                  <c:v>1997-98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Holdings!$C$4:$C$13</c:f>
              <c:numCache>
                <c:formatCode>#,##0</c:formatCode>
                <c:ptCount val="10"/>
                <c:pt idx="0">
                  <c:v>217278</c:v>
                </c:pt>
                <c:pt idx="1">
                  <c:v>32927</c:v>
                </c:pt>
                <c:pt idx="2">
                  <c:v>43500</c:v>
                </c:pt>
                <c:pt idx="3">
                  <c:v>24687</c:v>
                </c:pt>
                <c:pt idx="4">
                  <c:v>0</c:v>
                </c:pt>
                <c:pt idx="5">
                  <c:v>8335</c:v>
                </c:pt>
                <c:pt idx="6">
                  <c:v>15700</c:v>
                </c:pt>
                <c:pt idx="7">
                  <c:v>3244</c:v>
                </c:pt>
                <c:pt idx="9">
                  <c:v>64110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E-45C6-9439-BCDE91950DBF}"/>
            </c:ext>
          </c:extLst>
        </c:ser>
        <c:ser>
          <c:idx val="2"/>
          <c:order val="2"/>
          <c:tx>
            <c:strRef>
              <c:f>Holdings!$D$3</c:f>
              <c:strCache>
                <c:ptCount val="1"/>
                <c:pt idx="0">
                  <c:v>1998-99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Holdings!$D$4:$D$13</c:f>
              <c:numCache>
                <c:formatCode>#,##0</c:formatCode>
                <c:ptCount val="10"/>
                <c:pt idx="0">
                  <c:v>238254</c:v>
                </c:pt>
                <c:pt idx="1">
                  <c:v>38567</c:v>
                </c:pt>
                <c:pt idx="2">
                  <c:v>43892</c:v>
                </c:pt>
                <c:pt idx="3">
                  <c:v>25647</c:v>
                </c:pt>
                <c:pt idx="4">
                  <c:v>15430</c:v>
                </c:pt>
                <c:pt idx="5">
                  <c:v>8740</c:v>
                </c:pt>
                <c:pt idx="6">
                  <c:v>16143</c:v>
                </c:pt>
                <c:pt idx="7">
                  <c:v>3244</c:v>
                </c:pt>
                <c:pt idx="9">
                  <c:v>69369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E-45C6-9439-BCDE91950DBF}"/>
            </c:ext>
          </c:extLst>
        </c:ser>
        <c:ser>
          <c:idx val="3"/>
          <c:order val="3"/>
          <c:tx>
            <c:strRef>
              <c:f>Holdings!$E$3</c:f>
              <c:strCache>
                <c:ptCount val="1"/>
                <c:pt idx="0">
                  <c:v>1999-00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Holdings!$E$4:$E$13</c:f>
              <c:numCache>
                <c:formatCode>#,##0</c:formatCode>
                <c:ptCount val="10"/>
                <c:pt idx="0">
                  <c:v>249308</c:v>
                </c:pt>
                <c:pt idx="1">
                  <c:v>40909</c:v>
                </c:pt>
                <c:pt idx="2">
                  <c:v>44455</c:v>
                </c:pt>
                <c:pt idx="3">
                  <c:v>26361</c:v>
                </c:pt>
                <c:pt idx="4">
                  <c:v>16575</c:v>
                </c:pt>
                <c:pt idx="5">
                  <c:v>9033</c:v>
                </c:pt>
                <c:pt idx="6">
                  <c:v>16460</c:v>
                </c:pt>
                <c:pt idx="7">
                  <c:v>3326</c:v>
                </c:pt>
                <c:pt idx="9">
                  <c:v>70232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E-45C6-9439-BCDE91950DBF}"/>
            </c:ext>
          </c:extLst>
        </c:ser>
        <c:ser>
          <c:idx val="4"/>
          <c:order val="4"/>
          <c:tx>
            <c:strRef>
              <c:f>Holdings!$F$3</c:f>
              <c:strCache>
                <c:ptCount val="1"/>
                <c:pt idx="0">
                  <c:v>2000-01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Holdings!$F$4:$F$13</c:f>
              <c:numCache>
                <c:formatCode>#,##0</c:formatCode>
                <c:ptCount val="10"/>
                <c:pt idx="0">
                  <c:v>255895</c:v>
                </c:pt>
                <c:pt idx="1">
                  <c:v>50448</c:v>
                </c:pt>
                <c:pt idx="2">
                  <c:v>47105</c:v>
                </c:pt>
                <c:pt idx="3">
                  <c:v>26639</c:v>
                </c:pt>
                <c:pt idx="4">
                  <c:v>0</c:v>
                </c:pt>
                <c:pt idx="5">
                  <c:v>9313</c:v>
                </c:pt>
                <c:pt idx="6">
                  <c:v>16990</c:v>
                </c:pt>
                <c:pt idx="7">
                  <c:v>3326</c:v>
                </c:pt>
                <c:pt idx="9">
                  <c:v>73173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E-45C6-9439-BCDE91950DBF}"/>
            </c:ext>
          </c:extLst>
        </c:ser>
        <c:ser>
          <c:idx val="5"/>
          <c:order val="5"/>
          <c:tx>
            <c:strRef>
              <c:f>Holdings!$G$3</c:f>
              <c:strCache>
                <c:ptCount val="1"/>
                <c:pt idx="0">
                  <c:v>2001-02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Holdings!$G$4:$G$13</c:f>
              <c:numCache>
                <c:formatCode>#,##0</c:formatCode>
                <c:ptCount val="10"/>
                <c:pt idx="0">
                  <c:v>292399</c:v>
                </c:pt>
                <c:pt idx="1">
                  <c:v>45396</c:v>
                </c:pt>
                <c:pt idx="2">
                  <c:v>58262</c:v>
                </c:pt>
                <c:pt idx="3">
                  <c:v>34068</c:v>
                </c:pt>
                <c:pt idx="4">
                  <c:v>40000</c:v>
                </c:pt>
                <c:pt idx="5">
                  <c:v>9831</c:v>
                </c:pt>
                <c:pt idx="6">
                  <c:v>15698</c:v>
                </c:pt>
                <c:pt idx="7">
                  <c:v>3326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E-45C6-9439-BCDE91950DBF}"/>
            </c:ext>
          </c:extLst>
        </c:ser>
        <c:ser>
          <c:idx val="6"/>
          <c:order val="6"/>
          <c:tx>
            <c:strRef>
              <c:f>Holdings!$H$3</c:f>
              <c:strCache>
                <c:ptCount val="1"/>
                <c:pt idx="0">
                  <c:v>2002-03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Holdings!$H$4:$H$13</c:f>
              <c:numCache>
                <c:formatCode>#,##0</c:formatCode>
                <c:ptCount val="10"/>
                <c:pt idx="0">
                  <c:v>366193</c:v>
                </c:pt>
                <c:pt idx="1">
                  <c:v>57739</c:v>
                </c:pt>
                <c:pt idx="2">
                  <c:v>49655</c:v>
                </c:pt>
                <c:pt idx="3">
                  <c:v>34556</c:v>
                </c:pt>
                <c:pt idx="4">
                  <c:v>44969</c:v>
                </c:pt>
                <c:pt idx="5">
                  <c:v>10235</c:v>
                </c:pt>
                <c:pt idx="6">
                  <c:v>16002</c:v>
                </c:pt>
                <c:pt idx="7">
                  <c:v>3874</c:v>
                </c:pt>
                <c:pt idx="9">
                  <c:v>77500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E-45C6-9439-BCDE91950DBF}"/>
            </c:ext>
          </c:extLst>
        </c:ser>
        <c:ser>
          <c:idx val="7"/>
          <c:order val="7"/>
          <c:tx>
            <c:strRef>
              <c:f>Holdings!$I$3</c:f>
              <c:strCache>
                <c:ptCount val="1"/>
                <c:pt idx="0">
                  <c:v>2003-04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Holdings!$I$4:$I$13</c:f>
              <c:numCache>
                <c:formatCode>#,##0</c:formatCode>
                <c:ptCount val="10"/>
                <c:pt idx="0">
                  <c:v>264576</c:v>
                </c:pt>
                <c:pt idx="1">
                  <c:v>82227</c:v>
                </c:pt>
                <c:pt idx="2">
                  <c:v>53081</c:v>
                </c:pt>
                <c:pt idx="3">
                  <c:v>34924</c:v>
                </c:pt>
                <c:pt idx="4">
                  <c:v>50221</c:v>
                </c:pt>
                <c:pt idx="5">
                  <c:v>14674</c:v>
                </c:pt>
                <c:pt idx="6">
                  <c:v>16706</c:v>
                </c:pt>
                <c:pt idx="7">
                  <c:v>4306</c:v>
                </c:pt>
                <c:pt idx="9">
                  <c:v>79068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FE-45C6-9439-BCDE91950DBF}"/>
            </c:ext>
          </c:extLst>
        </c:ser>
        <c:ser>
          <c:idx val="8"/>
          <c:order val="8"/>
          <c:tx>
            <c:strRef>
              <c:f>Holdings!$J$3</c:f>
              <c:strCache>
                <c:ptCount val="1"/>
                <c:pt idx="0">
                  <c:v>2004-05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Holdings!$J$4:$J$13</c:f>
              <c:numCache>
                <c:formatCode>#,##0</c:formatCode>
                <c:ptCount val="10"/>
                <c:pt idx="0">
                  <c:v>270399</c:v>
                </c:pt>
                <c:pt idx="1">
                  <c:v>83547</c:v>
                </c:pt>
                <c:pt idx="2">
                  <c:v>54591</c:v>
                </c:pt>
                <c:pt idx="3">
                  <c:v>35083</c:v>
                </c:pt>
                <c:pt idx="4">
                  <c:v>51650</c:v>
                </c:pt>
                <c:pt idx="5">
                  <c:v>14855</c:v>
                </c:pt>
                <c:pt idx="6">
                  <c:v>16784</c:v>
                </c:pt>
                <c:pt idx="7">
                  <c:v>4443</c:v>
                </c:pt>
                <c:pt idx="8">
                  <c:v>5100</c:v>
                </c:pt>
                <c:pt idx="9">
                  <c:v>82214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FE-45C6-9439-BCDE91950DBF}"/>
            </c:ext>
          </c:extLst>
        </c:ser>
        <c:ser>
          <c:idx val="9"/>
          <c:order val="9"/>
          <c:tx>
            <c:strRef>
              <c:f>Holdings!$K$3</c:f>
              <c:strCache>
                <c:ptCount val="1"/>
                <c:pt idx="0">
                  <c:v>2005-06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Holdings!$K$4:$K$13</c:f>
              <c:numCache>
                <c:formatCode>#,##0</c:formatCode>
                <c:ptCount val="10"/>
                <c:pt idx="0">
                  <c:v>276233</c:v>
                </c:pt>
                <c:pt idx="1">
                  <c:v>84192</c:v>
                </c:pt>
                <c:pt idx="2">
                  <c:v>57096</c:v>
                </c:pt>
                <c:pt idx="3">
                  <c:v>35424</c:v>
                </c:pt>
                <c:pt idx="4">
                  <c:v>53866</c:v>
                </c:pt>
                <c:pt idx="5">
                  <c:v>14855</c:v>
                </c:pt>
                <c:pt idx="6">
                  <c:v>17359</c:v>
                </c:pt>
                <c:pt idx="7">
                  <c:v>4529</c:v>
                </c:pt>
                <c:pt idx="8">
                  <c:v>5100</c:v>
                </c:pt>
                <c:pt idx="9">
                  <c:v>83864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FE-45C6-9439-BCDE91950DBF}"/>
            </c:ext>
          </c:extLst>
        </c:ser>
        <c:ser>
          <c:idx val="10"/>
          <c:order val="10"/>
          <c:tx>
            <c:strRef>
              <c:f>Holdings!$L$3</c:f>
              <c:strCache>
                <c:ptCount val="1"/>
                <c:pt idx="0">
                  <c:v>2006-07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Holdings!$L$4:$L$13</c:f>
              <c:numCache>
                <c:formatCode>#,##0</c:formatCode>
                <c:ptCount val="10"/>
                <c:pt idx="0">
                  <c:v>297249</c:v>
                </c:pt>
                <c:pt idx="1">
                  <c:v>85355</c:v>
                </c:pt>
                <c:pt idx="2">
                  <c:v>57667</c:v>
                </c:pt>
                <c:pt idx="3">
                  <c:v>35909</c:v>
                </c:pt>
                <c:pt idx="4">
                  <c:v>64415</c:v>
                </c:pt>
                <c:pt idx="5">
                  <c:v>14857</c:v>
                </c:pt>
                <c:pt idx="6">
                  <c:v>17449</c:v>
                </c:pt>
                <c:pt idx="7">
                  <c:v>4974</c:v>
                </c:pt>
                <c:pt idx="8">
                  <c:v>3897</c:v>
                </c:pt>
                <c:pt idx="9">
                  <c:v>85481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FE-45C6-9439-BCDE91950DBF}"/>
            </c:ext>
          </c:extLst>
        </c:ser>
        <c:ser>
          <c:idx val="11"/>
          <c:order val="11"/>
          <c:tx>
            <c:strRef>
              <c:f>Holdings!$M$3</c:f>
              <c:strCache>
                <c:ptCount val="1"/>
                <c:pt idx="0">
                  <c:v>2007-08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Holdings!$M$4:$M$13</c:f>
              <c:numCache>
                <c:formatCode>#,##0</c:formatCode>
                <c:ptCount val="10"/>
                <c:pt idx="0">
                  <c:v>300350</c:v>
                </c:pt>
                <c:pt idx="1">
                  <c:v>86004</c:v>
                </c:pt>
                <c:pt idx="2">
                  <c:v>58516</c:v>
                </c:pt>
                <c:pt idx="3">
                  <c:v>36835</c:v>
                </c:pt>
                <c:pt idx="4">
                  <c:v>66255</c:v>
                </c:pt>
                <c:pt idx="5">
                  <c:v>14859</c:v>
                </c:pt>
                <c:pt idx="6">
                  <c:v>17487</c:v>
                </c:pt>
                <c:pt idx="7">
                  <c:v>5116</c:v>
                </c:pt>
                <c:pt idx="8">
                  <c:v>3369</c:v>
                </c:pt>
                <c:pt idx="9">
                  <c:v>86819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FE-45C6-9439-BCDE91950DBF}"/>
            </c:ext>
          </c:extLst>
        </c:ser>
        <c:ser>
          <c:idx val="12"/>
          <c:order val="12"/>
          <c:tx>
            <c:strRef>
              <c:f>Holdings!$N$3</c:f>
              <c:strCache>
                <c:ptCount val="1"/>
                <c:pt idx="0">
                  <c:v>2008-09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Holdings!$N$4:$N$13</c:f>
              <c:numCache>
                <c:formatCode>#,##0</c:formatCode>
                <c:ptCount val="10"/>
                <c:pt idx="0">
                  <c:v>306865</c:v>
                </c:pt>
                <c:pt idx="1">
                  <c:v>87365</c:v>
                </c:pt>
                <c:pt idx="2">
                  <c:v>59842</c:v>
                </c:pt>
                <c:pt idx="3">
                  <c:v>40285</c:v>
                </c:pt>
                <c:pt idx="4">
                  <c:v>67832</c:v>
                </c:pt>
                <c:pt idx="5">
                  <c:v>14859</c:v>
                </c:pt>
                <c:pt idx="6">
                  <c:v>17850</c:v>
                </c:pt>
                <c:pt idx="7" formatCode="General">
                  <c:v>5179</c:v>
                </c:pt>
                <c:pt idx="8">
                  <c:v>11783</c:v>
                </c:pt>
                <c:pt idx="9">
                  <c:v>89628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FE-45C6-9439-BCDE91950DBF}"/>
            </c:ext>
          </c:extLst>
        </c:ser>
        <c:ser>
          <c:idx val="13"/>
          <c:order val="13"/>
          <c:tx>
            <c:strRef>
              <c:f>Holdings!$O$3</c:f>
              <c:strCache>
                <c:ptCount val="1"/>
                <c:pt idx="0">
                  <c:v>2009-10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Holdings!$O$4:$O$13</c:f>
              <c:numCache>
                <c:formatCode>#,##0</c:formatCode>
                <c:ptCount val="10"/>
                <c:pt idx="0">
                  <c:v>367631</c:v>
                </c:pt>
                <c:pt idx="1">
                  <c:v>89575</c:v>
                </c:pt>
                <c:pt idx="2">
                  <c:v>67239</c:v>
                </c:pt>
                <c:pt idx="3">
                  <c:v>44236</c:v>
                </c:pt>
                <c:pt idx="4">
                  <c:v>74103</c:v>
                </c:pt>
                <c:pt idx="5">
                  <c:v>14859</c:v>
                </c:pt>
                <c:pt idx="6">
                  <c:v>17885</c:v>
                </c:pt>
                <c:pt idx="7">
                  <c:v>5397</c:v>
                </c:pt>
                <c:pt idx="8">
                  <c:v>13556</c:v>
                </c:pt>
                <c:pt idx="9">
                  <c:v>96215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FE-45C6-9439-BCDE91950DBF}"/>
            </c:ext>
          </c:extLst>
        </c:ser>
        <c:ser>
          <c:idx val="14"/>
          <c:order val="14"/>
          <c:tx>
            <c:strRef>
              <c:f>Holdings!$P$3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Holdings!$P$4:$P$13</c:f>
              <c:numCache>
                <c:formatCode>#,##0</c:formatCode>
                <c:ptCount val="10"/>
                <c:pt idx="0">
                  <c:v>386713</c:v>
                </c:pt>
                <c:pt idx="1">
                  <c:v>91849</c:v>
                </c:pt>
                <c:pt idx="2">
                  <c:v>69097</c:v>
                </c:pt>
                <c:pt idx="3">
                  <c:v>46241</c:v>
                </c:pt>
                <c:pt idx="4">
                  <c:v>74994</c:v>
                </c:pt>
                <c:pt idx="5">
                  <c:v>14864</c:v>
                </c:pt>
                <c:pt idx="6">
                  <c:v>17885</c:v>
                </c:pt>
                <c:pt idx="7">
                  <c:v>5404</c:v>
                </c:pt>
                <c:pt idx="8">
                  <c:v>13785</c:v>
                </c:pt>
                <c:pt idx="9">
                  <c:v>97922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FE-45C6-9439-BCDE91950DBF}"/>
            </c:ext>
          </c:extLst>
        </c:ser>
        <c:ser>
          <c:idx val="15"/>
          <c:order val="15"/>
          <c:tx>
            <c:strRef>
              <c:f>Holdings!$Q$3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Holdings!$Q$4:$Q$13</c:f>
              <c:numCache>
                <c:formatCode>#,##0</c:formatCode>
                <c:ptCount val="10"/>
                <c:pt idx="0">
                  <c:v>382166</c:v>
                </c:pt>
                <c:pt idx="1">
                  <c:v>94003</c:v>
                </c:pt>
                <c:pt idx="2">
                  <c:v>72640</c:v>
                </c:pt>
                <c:pt idx="3">
                  <c:v>47877</c:v>
                </c:pt>
                <c:pt idx="4">
                  <c:v>75792</c:v>
                </c:pt>
                <c:pt idx="5">
                  <c:v>14865</c:v>
                </c:pt>
                <c:pt idx="6">
                  <c:v>19700</c:v>
                </c:pt>
                <c:pt idx="7">
                  <c:v>5411</c:v>
                </c:pt>
                <c:pt idx="8">
                  <c:v>0</c:v>
                </c:pt>
                <c:pt idx="9">
                  <c:v>100327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0FE-45C6-9439-BCDE91950DBF}"/>
            </c:ext>
          </c:extLst>
        </c:ser>
        <c:ser>
          <c:idx val="16"/>
          <c:order val="16"/>
          <c:tx>
            <c:strRef>
              <c:f>Holdings!$Y$3</c:f>
              <c:strCache>
                <c:ptCount val="1"/>
                <c:pt idx="0">
                  <c:v>2019-20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Holdings!$A$4:$A$13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Holdings!$Y$4:$Y$13</c:f>
              <c:numCache>
                <c:formatCode>#,##0</c:formatCode>
                <c:ptCount val="10"/>
                <c:pt idx="0">
                  <c:v>336716.57</c:v>
                </c:pt>
                <c:pt idx="1">
                  <c:v>103808</c:v>
                </c:pt>
                <c:pt idx="2">
                  <c:v>86967</c:v>
                </c:pt>
                <c:pt idx="3">
                  <c:v>66951</c:v>
                </c:pt>
                <c:pt idx="4">
                  <c:v>86043</c:v>
                </c:pt>
                <c:pt idx="5">
                  <c:v>14908</c:v>
                </c:pt>
                <c:pt idx="6">
                  <c:v>22959</c:v>
                </c:pt>
                <c:pt idx="7">
                  <c:v>6067</c:v>
                </c:pt>
                <c:pt idx="8">
                  <c:v>0</c:v>
                </c:pt>
                <c:pt idx="9">
                  <c:v>111940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0FE-45C6-9439-BCDE91950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64600"/>
        <c:axId val="168147048"/>
      </c:barChart>
      <c:catAx>
        <c:axId val="240164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68147048"/>
        <c:crosses val="autoZero"/>
        <c:auto val="1"/>
        <c:lblAlgn val="ctr"/>
        <c:lblOffset val="100"/>
        <c:noMultiLvlLbl val="0"/>
      </c:catAx>
      <c:valAx>
        <c:axId val="168147048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40164600"/>
        <c:crosses val="autoZero"/>
        <c:crossBetween val="between"/>
      </c:valAx>
      <c:spPr>
        <a:solidFill>
          <a:schemeClr val="bg2"/>
        </a:solidFill>
        <a:ln>
          <a:solidFill>
            <a:schemeClr val="tx1"/>
          </a:solidFill>
        </a:ln>
      </c:spPr>
    </c:plotArea>
    <c:legend>
      <c:legendPos val="r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48643919510062"/>
          <c:y val="0.1388888888888889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0.20746041864209647"/>
                  <c:y val="-3.2579461598713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5-4716-A96F-601473345E41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1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Staff!$Y$4:$Y$13</c:f>
              <c:numCache>
                <c:formatCode>0.0</c:formatCode>
                <c:ptCount val="10"/>
                <c:pt idx="0">
                  <c:v>338.9</c:v>
                </c:pt>
                <c:pt idx="1">
                  <c:v>47</c:v>
                </c:pt>
                <c:pt idx="2">
                  <c:v>69.03</c:v>
                </c:pt>
                <c:pt idx="3">
                  <c:v>73</c:v>
                </c:pt>
                <c:pt idx="4">
                  <c:v>21.63</c:v>
                </c:pt>
                <c:pt idx="5">
                  <c:v>15.6</c:v>
                </c:pt>
                <c:pt idx="6">
                  <c:v>35.909999999999997</c:v>
                </c:pt>
                <c:pt idx="7">
                  <c:v>10</c:v>
                </c:pt>
                <c:pt idx="8">
                  <c:v>2</c:v>
                </c:pt>
                <c:pt idx="9">
                  <c:v>136.19999999999999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5-4716-A96F-60147334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569618841892551"/>
          <c:y val="0.18441676834793688"/>
          <c:w val="0.1671583012867674"/>
          <c:h val="0.631166261285402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82217030472355E-2"/>
          <c:y val="0.14043581296235153"/>
          <c:w val="0.78271296415816871"/>
          <c:h val="0.73237752271857781"/>
        </c:manualLayout>
      </c:layout>
      <c:lineChart>
        <c:grouping val="standard"/>
        <c:varyColors val="0"/>
        <c:ser>
          <c:idx val="0"/>
          <c:order val="0"/>
          <c:tx>
            <c:strRef>
              <c:f>Holdings!$A$4</c:f>
              <c:strCache>
                <c:ptCount val="1"/>
                <c:pt idx="0">
                  <c:v>National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Holdings!$B$4:$Y$4</c:f>
              <c:numCache>
                <c:formatCode>#,##0</c:formatCode>
                <c:ptCount val="24"/>
                <c:pt idx="0">
                  <c:v>197363</c:v>
                </c:pt>
                <c:pt idx="1">
                  <c:v>217278</c:v>
                </c:pt>
                <c:pt idx="2">
                  <c:v>238254</c:v>
                </c:pt>
                <c:pt idx="3">
                  <c:v>249308</c:v>
                </c:pt>
                <c:pt idx="4">
                  <c:v>255895</c:v>
                </c:pt>
                <c:pt idx="5">
                  <c:v>292399</c:v>
                </c:pt>
                <c:pt idx="6">
                  <c:v>366193</c:v>
                </c:pt>
                <c:pt idx="7">
                  <c:v>264576</c:v>
                </c:pt>
                <c:pt idx="8">
                  <c:v>270399</c:v>
                </c:pt>
                <c:pt idx="9">
                  <c:v>276233</c:v>
                </c:pt>
                <c:pt idx="10">
                  <c:v>297249</c:v>
                </c:pt>
                <c:pt idx="11">
                  <c:v>300350</c:v>
                </c:pt>
                <c:pt idx="12">
                  <c:v>306865</c:v>
                </c:pt>
                <c:pt idx="13">
                  <c:v>367631</c:v>
                </c:pt>
                <c:pt idx="14">
                  <c:v>386713</c:v>
                </c:pt>
                <c:pt idx="15">
                  <c:v>382166</c:v>
                </c:pt>
                <c:pt idx="16">
                  <c:v>381811</c:v>
                </c:pt>
                <c:pt idx="17">
                  <c:v>308958</c:v>
                </c:pt>
                <c:pt idx="18">
                  <c:v>327328</c:v>
                </c:pt>
                <c:pt idx="19">
                  <c:v>315101</c:v>
                </c:pt>
                <c:pt idx="20">
                  <c:v>316305</c:v>
                </c:pt>
                <c:pt idx="21">
                  <c:v>336688</c:v>
                </c:pt>
                <c:pt idx="22">
                  <c:v>332587</c:v>
                </c:pt>
                <c:pt idx="23">
                  <c:v>336716.57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5-4DCB-BA83-0F3B7BC2ED19}"/>
            </c:ext>
          </c:extLst>
        </c:ser>
        <c:ser>
          <c:idx val="1"/>
          <c:order val="1"/>
          <c:tx>
            <c:strRef>
              <c:f>Holdings!$A$5</c:f>
              <c:strCache>
                <c:ptCount val="1"/>
                <c:pt idx="0">
                  <c:v>VIC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Holdings!$B$5:$Y$5</c:f>
              <c:numCache>
                <c:formatCode>#,##0</c:formatCode>
                <c:ptCount val="24"/>
                <c:pt idx="0">
                  <c:v>28233</c:v>
                </c:pt>
                <c:pt idx="1">
                  <c:v>32927</c:v>
                </c:pt>
                <c:pt idx="2">
                  <c:v>38567</c:v>
                </c:pt>
                <c:pt idx="3">
                  <c:v>40909</c:v>
                </c:pt>
                <c:pt idx="4">
                  <c:v>50448</c:v>
                </c:pt>
                <c:pt idx="5">
                  <c:v>45396</c:v>
                </c:pt>
                <c:pt idx="6">
                  <c:v>57739</c:v>
                </c:pt>
                <c:pt idx="7">
                  <c:v>82227</c:v>
                </c:pt>
                <c:pt idx="8">
                  <c:v>83547</c:v>
                </c:pt>
                <c:pt idx="9">
                  <c:v>84192</c:v>
                </c:pt>
                <c:pt idx="10">
                  <c:v>85355</c:v>
                </c:pt>
                <c:pt idx="11">
                  <c:v>86004</c:v>
                </c:pt>
                <c:pt idx="12">
                  <c:v>87365</c:v>
                </c:pt>
                <c:pt idx="13">
                  <c:v>89575</c:v>
                </c:pt>
                <c:pt idx="14">
                  <c:v>91849</c:v>
                </c:pt>
                <c:pt idx="15">
                  <c:v>94003</c:v>
                </c:pt>
                <c:pt idx="16">
                  <c:v>96106</c:v>
                </c:pt>
                <c:pt idx="17">
                  <c:v>99393</c:v>
                </c:pt>
                <c:pt idx="18">
                  <c:v>101912</c:v>
                </c:pt>
                <c:pt idx="19">
                  <c:v>102684</c:v>
                </c:pt>
                <c:pt idx="20">
                  <c:v>103131</c:v>
                </c:pt>
                <c:pt idx="21">
                  <c:v>103808</c:v>
                </c:pt>
                <c:pt idx="22">
                  <c:v>104419</c:v>
                </c:pt>
                <c:pt idx="23">
                  <c:v>103808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5-4DCB-BA83-0F3B7BC2ED19}"/>
            </c:ext>
          </c:extLst>
        </c:ser>
        <c:ser>
          <c:idx val="2"/>
          <c:order val="2"/>
          <c:tx>
            <c:strRef>
              <c:f>Holdings!$A$6</c:f>
              <c:strCache>
                <c:ptCount val="1"/>
                <c:pt idx="0">
                  <c:v>NSW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Holdings!$B$6:$Y$6</c:f>
              <c:numCache>
                <c:formatCode>#,##0</c:formatCode>
                <c:ptCount val="24"/>
                <c:pt idx="0">
                  <c:v>42516</c:v>
                </c:pt>
                <c:pt idx="1">
                  <c:v>43500</c:v>
                </c:pt>
                <c:pt idx="2">
                  <c:v>43892</c:v>
                </c:pt>
                <c:pt idx="3">
                  <c:v>44455</c:v>
                </c:pt>
                <c:pt idx="4">
                  <c:v>47105</c:v>
                </c:pt>
                <c:pt idx="5">
                  <c:v>58262</c:v>
                </c:pt>
                <c:pt idx="6">
                  <c:v>49655</c:v>
                </c:pt>
                <c:pt idx="7">
                  <c:v>53081</c:v>
                </c:pt>
                <c:pt idx="8">
                  <c:v>54591</c:v>
                </c:pt>
                <c:pt idx="9">
                  <c:v>57096</c:v>
                </c:pt>
                <c:pt idx="10">
                  <c:v>57667</c:v>
                </c:pt>
                <c:pt idx="11">
                  <c:v>58516</c:v>
                </c:pt>
                <c:pt idx="12">
                  <c:v>59842</c:v>
                </c:pt>
                <c:pt idx="13">
                  <c:v>67239</c:v>
                </c:pt>
                <c:pt idx="14">
                  <c:v>69097</c:v>
                </c:pt>
                <c:pt idx="15">
                  <c:v>72640</c:v>
                </c:pt>
                <c:pt idx="16">
                  <c:v>76870</c:v>
                </c:pt>
                <c:pt idx="17">
                  <c:v>76812</c:v>
                </c:pt>
                <c:pt idx="18">
                  <c:v>79161</c:v>
                </c:pt>
                <c:pt idx="19">
                  <c:v>81181</c:v>
                </c:pt>
                <c:pt idx="20">
                  <c:v>82806</c:v>
                </c:pt>
                <c:pt idx="21">
                  <c:v>84296</c:v>
                </c:pt>
                <c:pt idx="22">
                  <c:v>85688</c:v>
                </c:pt>
                <c:pt idx="23">
                  <c:v>86967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5-4DCB-BA83-0F3B7BC2ED19}"/>
            </c:ext>
          </c:extLst>
        </c:ser>
        <c:ser>
          <c:idx val="3"/>
          <c:order val="3"/>
          <c:tx>
            <c:strRef>
              <c:f>Holdings!$A$7</c:f>
              <c:strCache>
                <c:ptCount val="1"/>
                <c:pt idx="0">
                  <c:v>QLD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Holdings!$B$7:$Y$7</c:f>
              <c:numCache>
                <c:formatCode>#,##0</c:formatCode>
                <c:ptCount val="24"/>
                <c:pt idx="0">
                  <c:v>24211</c:v>
                </c:pt>
                <c:pt idx="1">
                  <c:v>24687</c:v>
                </c:pt>
                <c:pt idx="2">
                  <c:v>25647</c:v>
                </c:pt>
                <c:pt idx="3">
                  <c:v>26361</c:v>
                </c:pt>
                <c:pt idx="4">
                  <c:v>26639</c:v>
                </c:pt>
                <c:pt idx="5">
                  <c:v>34068</c:v>
                </c:pt>
                <c:pt idx="6">
                  <c:v>34556</c:v>
                </c:pt>
                <c:pt idx="7">
                  <c:v>34924</c:v>
                </c:pt>
                <c:pt idx="8">
                  <c:v>35083</c:v>
                </c:pt>
                <c:pt idx="9">
                  <c:v>35424</c:v>
                </c:pt>
                <c:pt idx="10">
                  <c:v>35909</c:v>
                </c:pt>
                <c:pt idx="11">
                  <c:v>36835</c:v>
                </c:pt>
                <c:pt idx="12">
                  <c:v>40285</c:v>
                </c:pt>
                <c:pt idx="13">
                  <c:v>44236</c:v>
                </c:pt>
                <c:pt idx="14">
                  <c:v>46241</c:v>
                </c:pt>
                <c:pt idx="15">
                  <c:v>47877</c:v>
                </c:pt>
                <c:pt idx="16">
                  <c:v>49624</c:v>
                </c:pt>
                <c:pt idx="17">
                  <c:v>51969</c:v>
                </c:pt>
                <c:pt idx="18">
                  <c:v>55868</c:v>
                </c:pt>
                <c:pt idx="19">
                  <c:v>59346</c:v>
                </c:pt>
                <c:pt idx="20">
                  <c:v>63314</c:v>
                </c:pt>
                <c:pt idx="21">
                  <c:v>65000</c:v>
                </c:pt>
                <c:pt idx="22">
                  <c:v>66407</c:v>
                </c:pt>
                <c:pt idx="23">
                  <c:v>66951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5-4DCB-BA83-0F3B7BC2ED19}"/>
            </c:ext>
          </c:extLst>
        </c:ser>
        <c:ser>
          <c:idx val="4"/>
          <c:order val="4"/>
          <c:tx>
            <c:strRef>
              <c:f>Holdings!$A$8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Holdings!$B$8:$Y$8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15430</c:v>
                </c:pt>
                <c:pt idx="3">
                  <c:v>16575</c:v>
                </c:pt>
                <c:pt idx="4">
                  <c:v>0</c:v>
                </c:pt>
                <c:pt idx="5">
                  <c:v>40000</c:v>
                </c:pt>
                <c:pt idx="6">
                  <c:v>44969</c:v>
                </c:pt>
                <c:pt idx="7">
                  <c:v>50221</c:v>
                </c:pt>
                <c:pt idx="8">
                  <c:v>51650</c:v>
                </c:pt>
                <c:pt idx="9">
                  <c:v>53866</c:v>
                </c:pt>
                <c:pt idx="10">
                  <c:v>64415</c:v>
                </c:pt>
                <c:pt idx="11">
                  <c:v>66255</c:v>
                </c:pt>
                <c:pt idx="12">
                  <c:v>67832</c:v>
                </c:pt>
                <c:pt idx="13">
                  <c:v>74103</c:v>
                </c:pt>
                <c:pt idx="14">
                  <c:v>74994</c:v>
                </c:pt>
                <c:pt idx="15">
                  <c:v>75792</c:v>
                </c:pt>
                <c:pt idx="16">
                  <c:v>77118</c:v>
                </c:pt>
                <c:pt idx="17">
                  <c:v>79500</c:v>
                </c:pt>
                <c:pt idx="18">
                  <c:v>81463</c:v>
                </c:pt>
                <c:pt idx="19">
                  <c:v>82471</c:v>
                </c:pt>
                <c:pt idx="20">
                  <c:v>83450</c:v>
                </c:pt>
                <c:pt idx="21">
                  <c:v>84461</c:v>
                </c:pt>
                <c:pt idx="22">
                  <c:v>83461</c:v>
                </c:pt>
                <c:pt idx="23">
                  <c:v>86043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5-4DCB-BA83-0F3B7BC2ED19}"/>
            </c:ext>
          </c:extLst>
        </c:ser>
        <c:ser>
          <c:idx val="5"/>
          <c:order val="5"/>
          <c:tx>
            <c:strRef>
              <c:f>Holdings!$A$9</c:f>
              <c:strCache>
                <c:ptCount val="1"/>
                <c:pt idx="0">
                  <c:v>WA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Holdings!$B$9:$Y$9</c:f>
              <c:numCache>
                <c:formatCode>#,##0</c:formatCode>
                <c:ptCount val="24"/>
                <c:pt idx="0">
                  <c:v>9279</c:v>
                </c:pt>
                <c:pt idx="1">
                  <c:v>8335</c:v>
                </c:pt>
                <c:pt idx="2">
                  <c:v>8740</c:v>
                </c:pt>
                <c:pt idx="3">
                  <c:v>9033</c:v>
                </c:pt>
                <c:pt idx="4">
                  <c:v>9313</c:v>
                </c:pt>
                <c:pt idx="5">
                  <c:v>9831</c:v>
                </c:pt>
                <c:pt idx="6">
                  <c:v>10235</c:v>
                </c:pt>
                <c:pt idx="7">
                  <c:v>14674</c:v>
                </c:pt>
                <c:pt idx="8">
                  <c:v>14855</c:v>
                </c:pt>
                <c:pt idx="9">
                  <c:v>14855</c:v>
                </c:pt>
                <c:pt idx="10">
                  <c:v>14857</c:v>
                </c:pt>
                <c:pt idx="11">
                  <c:v>14859</c:v>
                </c:pt>
                <c:pt idx="12">
                  <c:v>14859</c:v>
                </c:pt>
                <c:pt idx="13">
                  <c:v>14859</c:v>
                </c:pt>
                <c:pt idx="14">
                  <c:v>14864</c:v>
                </c:pt>
                <c:pt idx="15">
                  <c:v>14865</c:v>
                </c:pt>
                <c:pt idx="16">
                  <c:v>14865</c:v>
                </c:pt>
                <c:pt idx="17">
                  <c:v>14874</c:v>
                </c:pt>
                <c:pt idx="18">
                  <c:v>14895</c:v>
                </c:pt>
                <c:pt idx="19">
                  <c:v>14895</c:v>
                </c:pt>
                <c:pt idx="20">
                  <c:v>14898</c:v>
                </c:pt>
                <c:pt idx="21">
                  <c:v>14899</c:v>
                </c:pt>
                <c:pt idx="22">
                  <c:v>14903</c:v>
                </c:pt>
                <c:pt idx="23">
                  <c:v>14908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5-4DCB-BA83-0F3B7BC2ED19}"/>
            </c:ext>
          </c:extLst>
        </c:ser>
        <c:ser>
          <c:idx val="6"/>
          <c:order val="6"/>
          <c:tx>
            <c:strRef>
              <c:f>Holdings!$A$10</c:f>
              <c:strCache>
                <c:ptCount val="1"/>
                <c:pt idx="0">
                  <c:v>TAS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Holdings!$B$10:$Y$10</c:f>
              <c:numCache>
                <c:formatCode>#,##0</c:formatCode>
                <c:ptCount val="24"/>
                <c:pt idx="0">
                  <c:v>0</c:v>
                </c:pt>
                <c:pt idx="1">
                  <c:v>15700</c:v>
                </c:pt>
                <c:pt idx="2">
                  <c:v>16143</c:v>
                </c:pt>
                <c:pt idx="3">
                  <c:v>16460</c:v>
                </c:pt>
                <c:pt idx="4">
                  <c:v>16990</c:v>
                </c:pt>
                <c:pt idx="5">
                  <c:v>15698</c:v>
                </c:pt>
                <c:pt idx="6">
                  <c:v>16002</c:v>
                </c:pt>
                <c:pt idx="7">
                  <c:v>16706</c:v>
                </c:pt>
                <c:pt idx="8">
                  <c:v>16784</c:v>
                </c:pt>
                <c:pt idx="9">
                  <c:v>17359</c:v>
                </c:pt>
                <c:pt idx="10">
                  <c:v>17449</c:v>
                </c:pt>
                <c:pt idx="11">
                  <c:v>17487</c:v>
                </c:pt>
                <c:pt idx="12">
                  <c:v>17850</c:v>
                </c:pt>
                <c:pt idx="13">
                  <c:v>17885</c:v>
                </c:pt>
                <c:pt idx="14">
                  <c:v>17885</c:v>
                </c:pt>
                <c:pt idx="15">
                  <c:v>19700</c:v>
                </c:pt>
                <c:pt idx="16">
                  <c:v>20134</c:v>
                </c:pt>
                <c:pt idx="17">
                  <c:v>20433</c:v>
                </c:pt>
                <c:pt idx="18">
                  <c:v>20433</c:v>
                </c:pt>
                <c:pt idx="19">
                  <c:v>20730</c:v>
                </c:pt>
                <c:pt idx="20">
                  <c:v>20730</c:v>
                </c:pt>
                <c:pt idx="21">
                  <c:v>21090</c:v>
                </c:pt>
                <c:pt idx="22">
                  <c:v>22213</c:v>
                </c:pt>
                <c:pt idx="23">
                  <c:v>22959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5-4DCB-BA83-0F3B7BC2ED19}"/>
            </c:ext>
          </c:extLst>
        </c:ser>
        <c:ser>
          <c:idx val="7"/>
          <c:order val="7"/>
          <c:tx>
            <c:strRef>
              <c:f>Holdings!$A$11</c:f>
              <c:strCache>
                <c:ptCount val="1"/>
                <c:pt idx="0">
                  <c:v>NT</c:v>
                </c:pt>
              </c:strCache>
            </c:strRef>
          </c:tx>
          <c:spPr>
            <a:ln w="12700">
              <a:solidFill>
                <a:schemeClr val="accent2">
                  <a:lumMod val="40000"/>
                  <a:lumOff val="60000"/>
                </a:schemeClr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Holdings!$B$11:$Y$11</c:f>
              <c:numCache>
                <c:formatCode>#,##0</c:formatCode>
                <c:ptCount val="24"/>
                <c:pt idx="0">
                  <c:v>3228</c:v>
                </c:pt>
                <c:pt idx="1">
                  <c:v>3244</c:v>
                </c:pt>
                <c:pt idx="2">
                  <c:v>3244</c:v>
                </c:pt>
                <c:pt idx="3">
                  <c:v>3326</c:v>
                </c:pt>
                <c:pt idx="4">
                  <c:v>3326</c:v>
                </c:pt>
                <c:pt idx="5">
                  <c:v>3326</c:v>
                </c:pt>
                <c:pt idx="6">
                  <c:v>3874</c:v>
                </c:pt>
                <c:pt idx="7">
                  <c:v>4306</c:v>
                </c:pt>
                <c:pt idx="8">
                  <c:v>4443</c:v>
                </c:pt>
                <c:pt idx="9">
                  <c:v>4529</c:v>
                </c:pt>
                <c:pt idx="10">
                  <c:v>4974</c:v>
                </c:pt>
                <c:pt idx="11">
                  <c:v>5116</c:v>
                </c:pt>
                <c:pt idx="12" formatCode="General">
                  <c:v>5179</c:v>
                </c:pt>
                <c:pt idx="13">
                  <c:v>5397</c:v>
                </c:pt>
                <c:pt idx="14">
                  <c:v>5404</c:v>
                </c:pt>
                <c:pt idx="15">
                  <c:v>5411</c:v>
                </c:pt>
                <c:pt idx="16">
                  <c:v>5417</c:v>
                </c:pt>
                <c:pt idx="17">
                  <c:v>5518</c:v>
                </c:pt>
                <c:pt idx="18">
                  <c:v>5891</c:v>
                </c:pt>
                <c:pt idx="19">
                  <c:v>6190</c:v>
                </c:pt>
                <c:pt idx="20">
                  <c:v>6277</c:v>
                </c:pt>
                <c:pt idx="21">
                  <c:v>5980</c:v>
                </c:pt>
                <c:pt idx="22">
                  <c:v>5995</c:v>
                </c:pt>
                <c:pt idx="23">
                  <c:v>6067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5-4DCB-BA83-0F3B7BC2ED19}"/>
            </c:ext>
          </c:extLst>
        </c:ser>
        <c:ser>
          <c:idx val="8"/>
          <c:order val="8"/>
          <c:tx>
            <c:strRef>
              <c:f>Holdings!$A$12</c:f>
              <c:strCache>
                <c:ptCount val="1"/>
                <c:pt idx="0">
                  <c:v>ACT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Holdings!$B$12:$Y$12</c:f>
              <c:numCache>
                <c:formatCode>#,##0</c:formatCode>
                <c:ptCount val="24"/>
                <c:pt idx="8">
                  <c:v>5100</c:v>
                </c:pt>
                <c:pt idx="9">
                  <c:v>5100</c:v>
                </c:pt>
                <c:pt idx="10">
                  <c:v>3897</c:v>
                </c:pt>
                <c:pt idx="11">
                  <c:v>3369</c:v>
                </c:pt>
                <c:pt idx="12">
                  <c:v>11783</c:v>
                </c:pt>
                <c:pt idx="13">
                  <c:v>13556</c:v>
                </c:pt>
                <c:pt idx="14">
                  <c:v>13785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65-4DCB-BA83-0F3B7BC2ED19}"/>
            </c:ext>
          </c:extLst>
        </c:ser>
        <c:ser>
          <c:idx val="9"/>
          <c:order val="9"/>
          <c:tx>
            <c:strRef>
              <c:f>Holdings!$A$13</c:f>
              <c:strCache>
                <c:ptCount val="1"/>
                <c:pt idx="0">
                  <c:v>NZ</c:v>
                </c:pt>
              </c:strCache>
            </c:strRef>
          </c:tx>
          <c:spPr>
            <a:ln w="12700">
              <a:solidFill>
                <a:schemeClr val="accent4"/>
              </a:solidFill>
            </a:ln>
          </c:spPr>
          <c:cat>
            <c:strRef>
              <c:f>Holdings!$B$3:$Y$3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Holdings!$B$13:$Y$13</c:f>
              <c:numCache>
                <c:formatCode>#,##0</c:formatCode>
                <c:ptCount val="24"/>
                <c:pt idx="0">
                  <c:v>66624</c:v>
                </c:pt>
                <c:pt idx="1">
                  <c:v>64110</c:v>
                </c:pt>
                <c:pt idx="2">
                  <c:v>69369</c:v>
                </c:pt>
                <c:pt idx="3">
                  <c:v>70232</c:v>
                </c:pt>
                <c:pt idx="4">
                  <c:v>73173</c:v>
                </c:pt>
                <c:pt idx="5">
                  <c:v>0</c:v>
                </c:pt>
                <c:pt idx="6">
                  <c:v>77500</c:v>
                </c:pt>
                <c:pt idx="7">
                  <c:v>79068</c:v>
                </c:pt>
                <c:pt idx="8">
                  <c:v>82214</c:v>
                </c:pt>
                <c:pt idx="9">
                  <c:v>83864</c:v>
                </c:pt>
                <c:pt idx="10">
                  <c:v>85481</c:v>
                </c:pt>
                <c:pt idx="11">
                  <c:v>86819</c:v>
                </c:pt>
                <c:pt idx="12">
                  <c:v>89628</c:v>
                </c:pt>
                <c:pt idx="13">
                  <c:v>96215</c:v>
                </c:pt>
                <c:pt idx="14">
                  <c:v>97922</c:v>
                </c:pt>
                <c:pt idx="15">
                  <c:v>100327</c:v>
                </c:pt>
                <c:pt idx="16">
                  <c:v>101227</c:v>
                </c:pt>
                <c:pt idx="17">
                  <c:v>102698</c:v>
                </c:pt>
                <c:pt idx="18">
                  <c:v>107235</c:v>
                </c:pt>
                <c:pt idx="19">
                  <c:v>109142</c:v>
                </c:pt>
                <c:pt idx="20">
                  <c:v>110286</c:v>
                </c:pt>
                <c:pt idx="21">
                  <c:v>111236</c:v>
                </c:pt>
                <c:pt idx="22">
                  <c:v>111543</c:v>
                </c:pt>
                <c:pt idx="23">
                  <c:v>111940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65-4DCB-BA83-0F3B7BC2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20944"/>
        <c:axId val="242353384"/>
      </c:lineChart>
      <c:catAx>
        <c:axId val="42992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8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42353384"/>
        <c:crosses val="autoZero"/>
        <c:auto val="1"/>
        <c:lblAlgn val="ctr"/>
        <c:lblOffset val="100"/>
        <c:noMultiLvlLbl val="0"/>
      </c:catAx>
      <c:valAx>
        <c:axId val="242353384"/>
        <c:scaling>
          <c:orientation val="minMax"/>
          <c:max val="4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429920944"/>
        <c:crosses val="autoZero"/>
        <c:crossBetween val="between"/>
      </c:valAx>
      <c:spPr>
        <a:solidFill>
          <a:schemeClr val="bg2"/>
        </a:solidFill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253885744750661"/>
          <c:y val="0.28455444926592033"/>
          <c:w val="8.9231975885826764E-2"/>
          <c:h val="0.4308911014681593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5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98686021568954E-2"/>
          <c:y val="0.10255060884685012"/>
          <c:w val="0.84647984564843304"/>
          <c:h val="0.7619428652499518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Staff!$A$4:$A$13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Staff!$Y$4:$Y$13</c:f>
              <c:numCache>
                <c:formatCode>0.0</c:formatCode>
                <c:ptCount val="10"/>
                <c:pt idx="0">
                  <c:v>338.9</c:v>
                </c:pt>
                <c:pt idx="1">
                  <c:v>47</c:v>
                </c:pt>
                <c:pt idx="2">
                  <c:v>69.03</c:v>
                </c:pt>
                <c:pt idx="3">
                  <c:v>73</c:v>
                </c:pt>
                <c:pt idx="4">
                  <c:v>21.63</c:v>
                </c:pt>
                <c:pt idx="5">
                  <c:v>15.6</c:v>
                </c:pt>
                <c:pt idx="6">
                  <c:v>35.909999999999997</c:v>
                </c:pt>
                <c:pt idx="7">
                  <c:v>10</c:v>
                </c:pt>
                <c:pt idx="8">
                  <c:v>2</c:v>
                </c:pt>
                <c:pt idx="9">
                  <c:v>136.19999999999999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F-453C-B5F6-F54CDAAA3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9517096"/>
        <c:axId val="240407448"/>
      </c:barChart>
      <c:valAx>
        <c:axId val="2404074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39517096"/>
        <c:crosses val="autoZero"/>
        <c:crossBetween val="between"/>
      </c:valAx>
      <c:catAx>
        <c:axId val="239517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24040744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Web visits </a:t>
            </a:r>
            <a:r>
              <a:rPr lang="en-AU">
                <a:solidFill>
                  <a:srgbClr val="FF0000"/>
                </a:solidFill>
              </a:rPr>
              <a:t>2001-02 to 2019-20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12273543266424E-2"/>
          <c:y val="0.13137634408602153"/>
          <c:w val="0.87109728295664213"/>
          <c:h val="0.76954110574887813"/>
        </c:manualLayout>
      </c:layout>
      <c:line3DChart>
        <c:grouping val="standard"/>
        <c:varyColors val="0"/>
        <c:ser>
          <c:idx val="0"/>
          <c:order val="0"/>
          <c:tx>
            <c:strRef>
              <c:f>'Web visits'!$A$5</c:f>
              <c:strCache>
                <c:ptCount val="1"/>
                <c:pt idx="0">
                  <c:v>National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2-64CB-47F4-9F4A-A82D4DEB46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B11-455D-BF9D-5AAA66AE7C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B11-455D-BF9D-5AAA66AE7C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B11-455D-BF9D-5AAA66AE7C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9B11-455D-BF9D-5AAA66AE7CE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B11-455D-BF9D-5AAA66AE7CE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9B11-455D-BF9D-5AAA66AE7CE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9B11-455D-BF9D-5AAA66AE7CE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8A1C-44E4-895C-32A9FFD888F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9B11-455D-BF9D-5AAA66AE7CE0}"/>
              </c:ext>
            </c:extLst>
          </c:dPt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visits'!$B$5:$T$5</c:f>
              <c:numCache>
                <c:formatCode>General</c:formatCode>
                <c:ptCount val="19"/>
                <c:pt idx="0">
                  <c:v>581072</c:v>
                </c:pt>
                <c:pt idx="1">
                  <c:v>2190329</c:v>
                </c:pt>
                <c:pt idx="2">
                  <c:v>3011606</c:v>
                </c:pt>
                <c:pt idx="3">
                  <c:v>4725177</c:v>
                </c:pt>
                <c:pt idx="4">
                  <c:v>5895999</c:v>
                </c:pt>
                <c:pt idx="5">
                  <c:v>4060445</c:v>
                </c:pt>
                <c:pt idx="6">
                  <c:v>5541789</c:v>
                </c:pt>
                <c:pt idx="7" formatCode="#,##0">
                  <c:v>3329851</c:v>
                </c:pt>
                <c:pt idx="8" formatCode="#,##0">
                  <c:v>5394006</c:v>
                </c:pt>
                <c:pt idx="9" formatCode="#,##0">
                  <c:v>5174156</c:v>
                </c:pt>
                <c:pt idx="10" formatCode="#,##0">
                  <c:v>5970037</c:v>
                </c:pt>
                <c:pt idx="11" formatCode="#,##0">
                  <c:v>3700000</c:v>
                </c:pt>
                <c:pt idx="12" formatCode="#,##0">
                  <c:v>3948245</c:v>
                </c:pt>
                <c:pt idx="13" formatCode="#,##0">
                  <c:v>4836432</c:v>
                </c:pt>
                <c:pt idx="14" formatCode="#,##0">
                  <c:v>5250046</c:v>
                </c:pt>
                <c:pt idx="15" formatCode="#,##0">
                  <c:v>4970093</c:v>
                </c:pt>
                <c:pt idx="16" formatCode="#,##0">
                  <c:v>4483613</c:v>
                </c:pt>
                <c:pt idx="17" formatCode="#,##0">
                  <c:v>4333068</c:v>
                </c:pt>
                <c:pt idx="18" formatCode="#,##0">
                  <c:v>3882229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B-47F4-9F4A-A82D4DEB462E}"/>
            </c:ext>
          </c:extLst>
        </c:ser>
        <c:ser>
          <c:idx val="1"/>
          <c:order val="1"/>
          <c:tx>
            <c:strRef>
              <c:f>'Web visits'!$A$6</c:f>
              <c:strCache>
                <c:ptCount val="1"/>
                <c:pt idx="0">
                  <c:v>VIC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visits'!$B$6:$T$6</c:f>
              <c:numCache>
                <c:formatCode>General</c:formatCode>
                <c:ptCount val="19"/>
                <c:pt idx="0">
                  <c:v>218600</c:v>
                </c:pt>
                <c:pt idx="1">
                  <c:v>282000</c:v>
                </c:pt>
                <c:pt idx="2">
                  <c:v>322061</c:v>
                </c:pt>
                <c:pt idx="3">
                  <c:v>364332</c:v>
                </c:pt>
                <c:pt idx="4">
                  <c:v>43900</c:v>
                </c:pt>
                <c:pt idx="5">
                  <c:v>460012</c:v>
                </c:pt>
                <c:pt idx="6">
                  <c:v>588760</c:v>
                </c:pt>
                <c:pt idx="7" formatCode="#,##0">
                  <c:v>1243945</c:v>
                </c:pt>
                <c:pt idx="8" formatCode="#,##0">
                  <c:v>1008175</c:v>
                </c:pt>
                <c:pt idx="9" formatCode="#,##0">
                  <c:v>896497</c:v>
                </c:pt>
                <c:pt idx="10" formatCode="#,##0">
                  <c:v>440642</c:v>
                </c:pt>
                <c:pt idx="11" formatCode="#,##0">
                  <c:v>463981</c:v>
                </c:pt>
                <c:pt idx="12" formatCode="#,##0">
                  <c:v>468065</c:v>
                </c:pt>
                <c:pt idx="13" formatCode="#,##0">
                  <c:v>468065</c:v>
                </c:pt>
                <c:pt idx="14" formatCode="#,##0">
                  <c:v>575530</c:v>
                </c:pt>
                <c:pt idx="15" formatCode="#,##0">
                  <c:v>569200</c:v>
                </c:pt>
                <c:pt idx="16" formatCode="#,##0">
                  <c:v>444591</c:v>
                </c:pt>
                <c:pt idx="17" formatCode="#,##0">
                  <c:v>512969</c:v>
                </c:pt>
                <c:pt idx="18" formatCode="#,##0">
                  <c:v>914993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A-9B11-455D-BF9D-5AAA66AE7CE0}"/>
            </c:ext>
          </c:extLst>
        </c:ser>
        <c:ser>
          <c:idx val="2"/>
          <c:order val="2"/>
          <c:tx>
            <c:strRef>
              <c:f>'Web visits'!$A$7</c:f>
              <c:strCache>
                <c:ptCount val="1"/>
                <c:pt idx="0">
                  <c:v>NSW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visits'!$B$7:$T$7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903645</c:v>
                </c:pt>
                <c:pt idx="3">
                  <c:v>1039248</c:v>
                </c:pt>
                <c:pt idx="4">
                  <c:v>1376324</c:v>
                </c:pt>
                <c:pt idx="5">
                  <c:v>1513126</c:v>
                </c:pt>
                <c:pt idx="6">
                  <c:v>976382</c:v>
                </c:pt>
                <c:pt idx="7" formatCode="#,##0">
                  <c:v>0</c:v>
                </c:pt>
                <c:pt idx="8" formatCode="#,##0">
                  <c:v>1594946</c:v>
                </c:pt>
                <c:pt idx="9" formatCode="#,##0">
                  <c:v>1400000</c:v>
                </c:pt>
                <c:pt idx="10" formatCode="#,##0">
                  <c:v>1592287</c:v>
                </c:pt>
                <c:pt idx="11" formatCode="#,##0">
                  <c:v>1681048</c:v>
                </c:pt>
                <c:pt idx="12" formatCode="#,##0">
                  <c:v>2077157</c:v>
                </c:pt>
                <c:pt idx="13" formatCode="#,##0">
                  <c:v>3763284</c:v>
                </c:pt>
                <c:pt idx="14" formatCode="#,##0">
                  <c:v>1181312</c:v>
                </c:pt>
                <c:pt idx="15" formatCode="#,##0">
                  <c:v>1146338</c:v>
                </c:pt>
                <c:pt idx="16" formatCode="#,##0">
                  <c:v>791167</c:v>
                </c:pt>
                <c:pt idx="17" formatCode="#,##0">
                  <c:v>1182718</c:v>
                </c:pt>
                <c:pt idx="18" formatCode="#,##0">
                  <c:v>1574928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B-9B11-455D-BF9D-5AAA66AE7CE0}"/>
            </c:ext>
          </c:extLst>
        </c:ser>
        <c:ser>
          <c:idx val="3"/>
          <c:order val="3"/>
          <c:tx>
            <c:strRef>
              <c:f>'Web visits'!$A$8</c:f>
              <c:strCache>
                <c:ptCount val="1"/>
                <c:pt idx="0">
                  <c:v>QLD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visits'!$B$8:$T$8</c:f>
              <c:numCache>
                <c:formatCode>General</c:formatCode>
                <c:ptCount val="19"/>
                <c:pt idx="0">
                  <c:v>25956</c:v>
                </c:pt>
                <c:pt idx="1">
                  <c:v>53460</c:v>
                </c:pt>
                <c:pt idx="2">
                  <c:v>30444</c:v>
                </c:pt>
                <c:pt idx="3">
                  <c:v>75089</c:v>
                </c:pt>
                <c:pt idx="4">
                  <c:v>102106</c:v>
                </c:pt>
                <c:pt idx="5">
                  <c:v>141865</c:v>
                </c:pt>
                <c:pt idx="6">
                  <c:v>328613</c:v>
                </c:pt>
                <c:pt idx="7" formatCode="#,##0">
                  <c:v>382402</c:v>
                </c:pt>
                <c:pt idx="8" formatCode="#,##0">
                  <c:v>458858</c:v>
                </c:pt>
                <c:pt idx="9" formatCode="#,##0">
                  <c:v>498092</c:v>
                </c:pt>
                <c:pt idx="10" formatCode="#,##0">
                  <c:v>376716</c:v>
                </c:pt>
                <c:pt idx="11" formatCode="#,##0">
                  <c:v>283317</c:v>
                </c:pt>
                <c:pt idx="12" formatCode="#,##0">
                  <c:v>392881</c:v>
                </c:pt>
                <c:pt idx="13" formatCode="#,##0">
                  <c:v>408852</c:v>
                </c:pt>
                <c:pt idx="14" formatCode="#,##0">
                  <c:v>515078</c:v>
                </c:pt>
                <c:pt idx="15" formatCode="#,##0">
                  <c:v>559515</c:v>
                </c:pt>
                <c:pt idx="16" formatCode="#,##0">
                  <c:v>75285</c:v>
                </c:pt>
                <c:pt idx="17" formatCode="#,##0">
                  <c:v>1062191</c:v>
                </c:pt>
                <c:pt idx="18" formatCode="#,##0">
                  <c:v>1121702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C-9B11-455D-BF9D-5AAA66AE7CE0}"/>
            </c:ext>
          </c:extLst>
        </c:ser>
        <c:ser>
          <c:idx val="4"/>
          <c:order val="4"/>
          <c:tx>
            <c:strRef>
              <c:f>'Web visits'!$A$9</c:f>
              <c:strCache>
                <c:ptCount val="1"/>
                <c:pt idx="0">
                  <c:v>SA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visits'!$B$9:$T$9</c:f>
              <c:numCache>
                <c:formatCode>General</c:formatCode>
                <c:ptCount val="19"/>
                <c:pt idx="0">
                  <c:v>11122</c:v>
                </c:pt>
                <c:pt idx="1">
                  <c:v>24575</c:v>
                </c:pt>
                <c:pt idx="2">
                  <c:v>7775</c:v>
                </c:pt>
                <c:pt idx="3">
                  <c:v>0</c:v>
                </c:pt>
                <c:pt idx="4">
                  <c:v>0</c:v>
                </c:pt>
                <c:pt idx="5">
                  <c:v>117460</c:v>
                </c:pt>
                <c:pt idx="6">
                  <c:v>80877</c:v>
                </c:pt>
                <c:pt idx="7" formatCode="#,##0">
                  <c:v>100274</c:v>
                </c:pt>
                <c:pt idx="8" formatCode="#,##0">
                  <c:v>108115</c:v>
                </c:pt>
                <c:pt idx="9" formatCode="#,##0">
                  <c:v>101159</c:v>
                </c:pt>
                <c:pt idx="10" formatCode="#,##0">
                  <c:v>108682</c:v>
                </c:pt>
                <c:pt idx="11" formatCode="#,##0">
                  <c:v>126858</c:v>
                </c:pt>
                <c:pt idx="12" formatCode="#,##0">
                  <c:v>522890</c:v>
                </c:pt>
                <c:pt idx="13" formatCode="#,##0">
                  <c:v>198753</c:v>
                </c:pt>
                <c:pt idx="14" formatCode="#,##0">
                  <c:v>202497</c:v>
                </c:pt>
                <c:pt idx="15" formatCode="#,##0">
                  <c:v>397668</c:v>
                </c:pt>
                <c:pt idx="16" formatCode="#,##0">
                  <c:v>482486</c:v>
                </c:pt>
                <c:pt idx="17" formatCode="#,##0">
                  <c:v>528297</c:v>
                </c:pt>
                <c:pt idx="18" formatCode="#,##0">
                  <c:v>592236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D-9B11-455D-BF9D-5AAA66AE7CE0}"/>
            </c:ext>
          </c:extLst>
        </c:ser>
        <c:ser>
          <c:idx val="5"/>
          <c:order val="5"/>
          <c:tx>
            <c:strRef>
              <c:f>'Web visits'!$A$10</c:f>
              <c:strCache>
                <c:ptCount val="1"/>
                <c:pt idx="0">
                  <c:v>WA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visits'!$B$10:$T$10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35137</c:v>
                </c:pt>
                <c:pt idx="3">
                  <c:v>53504</c:v>
                </c:pt>
                <c:pt idx="4">
                  <c:v>119134</c:v>
                </c:pt>
                <c:pt idx="5">
                  <c:v>0</c:v>
                </c:pt>
                <c:pt idx="6">
                  <c:v>84025</c:v>
                </c:pt>
                <c:pt idx="7" formatCode="#,##0">
                  <c:v>96835</c:v>
                </c:pt>
                <c:pt idx="8" formatCode="#,##0">
                  <c:v>114151</c:v>
                </c:pt>
                <c:pt idx="9" formatCode="#,##0">
                  <c:v>70144</c:v>
                </c:pt>
                <c:pt idx="10" formatCode="#,##0">
                  <c:v>101430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104043</c:v>
                </c:pt>
                <c:pt idx="17" formatCode="#,##0">
                  <c:v>200869</c:v>
                </c:pt>
                <c:pt idx="18" formatCode="#,##0">
                  <c:v>1100986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E-9B11-455D-BF9D-5AAA66AE7CE0}"/>
            </c:ext>
          </c:extLst>
        </c:ser>
        <c:ser>
          <c:idx val="6"/>
          <c:order val="6"/>
          <c:tx>
            <c:strRef>
              <c:f>'Web visits'!$A$11</c:f>
              <c:strCache>
                <c:ptCount val="1"/>
                <c:pt idx="0">
                  <c:v>TAS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visits'!$B$11:$T$11</c:f>
              <c:numCache>
                <c:formatCode>General</c:formatCode>
                <c:ptCount val="19"/>
                <c:pt idx="0">
                  <c:v>164000</c:v>
                </c:pt>
                <c:pt idx="1">
                  <c:v>279600</c:v>
                </c:pt>
                <c:pt idx="2">
                  <c:v>0</c:v>
                </c:pt>
                <c:pt idx="3">
                  <c:v>0</c:v>
                </c:pt>
                <c:pt idx="4">
                  <c:v>141484</c:v>
                </c:pt>
                <c:pt idx="5">
                  <c:v>0</c:v>
                </c:pt>
                <c:pt idx="6">
                  <c:v>0</c:v>
                </c:pt>
                <c:pt idx="7" formatCode="#,##0">
                  <c:v>1152248</c:v>
                </c:pt>
                <c:pt idx="8" formatCode="#,##0">
                  <c:v>628700</c:v>
                </c:pt>
                <c:pt idx="9" formatCode="#,##0">
                  <c:v>678042</c:v>
                </c:pt>
                <c:pt idx="10" formatCode="#,##0">
                  <c:v>836320</c:v>
                </c:pt>
                <c:pt idx="11" formatCode="#,##0">
                  <c:v>320738</c:v>
                </c:pt>
                <c:pt idx="12" formatCode="#,##0">
                  <c:v>304871</c:v>
                </c:pt>
                <c:pt idx="13" formatCode="#,##0">
                  <c:v>358430</c:v>
                </c:pt>
                <c:pt idx="14" formatCode="#,##0">
                  <c:v>1456176</c:v>
                </c:pt>
                <c:pt idx="15" formatCode="#,##0">
                  <c:v>1611594</c:v>
                </c:pt>
                <c:pt idx="16" formatCode="#,##0">
                  <c:v>1047915</c:v>
                </c:pt>
                <c:pt idx="17" formatCode="#,##0">
                  <c:v>977861</c:v>
                </c:pt>
                <c:pt idx="18" formatCode="#,##0">
                  <c:v>1300084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6F-9B11-455D-BF9D-5AAA66AE7CE0}"/>
            </c:ext>
          </c:extLst>
        </c:ser>
        <c:ser>
          <c:idx val="7"/>
          <c:order val="7"/>
          <c:tx>
            <c:strRef>
              <c:f>'Web visits'!$A$12</c:f>
              <c:strCache>
                <c:ptCount val="1"/>
                <c:pt idx="0">
                  <c:v>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visits'!$B$12:$T$12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13232</c:v>
                </c:pt>
                <c:pt idx="15" formatCode="#,##0">
                  <c:v>30314</c:v>
                </c:pt>
                <c:pt idx="16" formatCode="#,##0">
                  <c:v>35755</c:v>
                </c:pt>
                <c:pt idx="17" formatCode="#,##0">
                  <c:v>57054</c:v>
                </c:pt>
                <c:pt idx="18" formatCode="#,##0">
                  <c:v>60508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70-9B11-455D-BF9D-5AAA66AE7CE0}"/>
            </c:ext>
          </c:extLst>
        </c:ser>
        <c:ser>
          <c:idx val="8"/>
          <c:order val="8"/>
          <c:tx>
            <c:strRef>
              <c:f>'Web visits'!$A$13</c:f>
              <c:strCache>
                <c:ptCount val="1"/>
                <c:pt idx="0">
                  <c:v>ACT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visits'!$B$13:$T$13</c:f>
              <c:numCache>
                <c:formatCode>General</c:formatCode>
                <c:ptCount val="1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3889</c:v>
                </c:pt>
                <c:pt idx="8" formatCode="#,##0">
                  <c:v>6117</c:v>
                </c:pt>
                <c:pt idx="9" formatCode="#,##0">
                  <c:v>15447</c:v>
                </c:pt>
                <c:pt idx="10" formatCode="#,##0">
                  <c:v>5155</c:v>
                </c:pt>
                <c:pt idx="11" formatCode="#,##0">
                  <c:v>0</c:v>
                </c:pt>
                <c:pt idx="12" formatCode="#,##0">
                  <c:v>6259</c:v>
                </c:pt>
                <c:pt idx="13" formatCode="#,##0">
                  <c:v>7977</c:v>
                </c:pt>
                <c:pt idx="14" formatCode="#,##0">
                  <c:v>7977</c:v>
                </c:pt>
                <c:pt idx="15" formatCode="#,##0">
                  <c:v>7977</c:v>
                </c:pt>
                <c:pt idx="16" formatCode="#,##0">
                  <c:v>12005</c:v>
                </c:pt>
                <c:pt idx="17" formatCode="#,##0">
                  <c:v>9129</c:v>
                </c:pt>
                <c:pt idx="18" formatCode="#,##0">
                  <c:v>12398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71-9B11-455D-BF9D-5AAA66AE7CE0}"/>
            </c:ext>
          </c:extLst>
        </c:ser>
        <c:ser>
          <c:idx val="9"/>
          <c:order val="9"/>
          <c:tx>
            <c:strRef>
              <c:f>'Web visits'!$A$14</c:f>
              <c:strCache>
                <c:ptCount val="1"/>
                <c:pt idx="0">
                  <c:v>NZ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'Web visits'!$B$4:$T$4</c:f>
              <c:strCache>
                <c:ptCount val="19"/>
                <c:pt idx="0">
                  <c:v>2001-02</c:v>
                </c:pt>
                <c:pt idx="1">
                  <c:v>2002-03</c:v>
                </c:pt>
                <c:pt idx="2">
                  <c:v>2003-04</c:v>
                </c:pt>
                <c:pt idx="3">
                  <c:v>2004-05</c:v>
                </c:pt>
                <c:pt idx="4">
                  <c:v>2005-06</c:v>
                </c:pt>
                <c:pt idx="5">
                  <c:v>2006-07</c:v>
                </c:pt>
                <c:pt idx="6">
                  <c:v>2007-08</c:v>
                </c:pt>
                <c:pt idx="7">
                  <c:v>2008-09</c:v>
                </c:pt>
                <c:pt idx="8">
                  <c:v>2009-10</c:v>
                </c:pt>
                <c:pt idx="9">
                  <c:v>2010-11</c:v>
                </c:pt>
                <c:pt idx="10">
                  <c:v>2011-12</c:v>
                </c:pt>
                <c:pt idx="11">
                  <c:v>2012-13</c:v>
                </c:pt>
                <c:pt idx="12">
                  <c:v>2013-14</c:v>
                </c:pt>
                <c:pt idx="13">
                  <c:v>2014-15</c:v>
                </c:pt>
                <c:pt idx="14">
                  <c:v>2015-16</c:v>
                </c:pt>
                <c:pt idx="15">
                  <c:v>2016-17</c:v>
                </c:pt>
                <c:pt idx="16">
                  <c:v>2017-18</c:v>
                </c:pt>
                <c:pt idx="17">
                  <c:v>2018-19</c:v>
                </c:pt>
                <c:pt idx="18">
                  <c:v>2019-20</c:v>
                </c:pt>
              </c:strCache>
            </c:strRef>
          </c:cat>
          <c:val>
            <c:numRef>
              <c:f>'Web visits'!$B$14:$T$14</c:f>
              <c:numCache>
                <c:formatCode>General</c:formatCode>
                <c:ptCount val="19"/>
                <c:pt idx="0">
                  <c:v>0</c:v>
                </c:pt>
                <c:pt idx="1">
                  <c:v>73612</c:v>
                </c:pt>
                <c:pt idx="2">
                  <c:v>0</c:v>
                </c:pt>
                <c:pt idx="3">
                  <c:v>92906</c:v>
                </c:pt>
                <c:pt idx="4">
                  <c:v>0</c:v>
                </c:pt>
                <c:pt idx="5">
                  <c:v>0</c:v>
                </c:pt>
                <c:pt idx="6">
                  <c:v>5005</c:v>
                </c:pt>
                <c:pt idx="7" formatCode="#,##0">
                  <c:v>244679</c:v>
                </c:pt>
                <c:pt idx="8" formatCode="#,##0">
                  <c:v>373171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151124</c:v>
                </c:pt>
                <c:pt idx="14" formatCode="#,##0">
                  <c:v>149171</c:v>
                </c:pt>
                <c:pt idx="15" formatCode="#,##0">
                  <c:v>138936</c:v>
                </c:pt>
                <c:pt idx="16" formatCode="#,##0">
                  <c:v>4401561</c:v>
                </c:pt>
                <c:pt idx="17" formatCode="#,##0">
                  <c:v>4842804</c:v>
                </c:pt>
                <c:pt idx="18" formatCode="#,##0">
                  <c:v>5305189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172-9B11-455D-BF9D-5AAA66AE7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010536"/>
        <c:axId val="472009552"/>
        <c:axId val="905090200"/>
      </c:line3DChart>
      <c:catAx>
        <c:axId val="47201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09552"/>
        <c:crosses val="autoZero"/>
        <c:auto val="1"/>
        <c:lblAlgn val="ctr"/>
        <c:lblOffset val="100"/>
        <c:noMultiLvlLbl val="0"/>
      </c:catAx>
      <c:valAx>
        <c:axId val="4720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10536"/>
        <c:crosses val="autoZero"/>
        <c:crossBetween val="between"/>
      </c:valAx>
      <c:serAx>
        <c:axId val="905090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00955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Visits to Search Rooms </a:t>
            </a:r>
            <a:r>
              <a:rPr lang="en-US" sz="1600" b="1" i="0" u="none" strike="noStrike" baseline="0">
                <a:solidFill>
                  <a:srgbClr val="FF0000"/>
                </a:solidFill>
                <a:latin typeface="Calibri" panose="020F0502020204030204"/>
              </a:rPr>
              <a:t>1996-97 to 2019-20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'Search Room'!$A$5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Room'!$B$5:$Y$5</c:f>
              <c:numCache>
                <c:formatCode>General</c:formatCode>
                <c:ptCount val="24"/>
                <c:pt idx="0">
                  <c:v>14120</c:v>
                </c:pt>
                <c:pt idx="1">
                  <c:v>16022</c:v>
                </c:pt>
                <c:pt idx="2">
                  <c:v>16149</c:v>
                </c:pt>
                <c:pt idx="3">
                  <c:v>25313</c:v>
                </c:pt>
                <c:pt idx="4">
                  <c:v>24574</c:v>
                </c:pt>
                <c:pt idx="5">
                  <c:v>24815</c:v>
                </c:pt>
                <c:pt idx="6">
                  <c:v>24392</c:v>
                </c:pt>
                <c:pt idx="7">
                  <c:v>24090</c:v>
                </c:pt>
                <c:pt idx="8">
                  <c:v>25332</c:v>
                </c:pt>
                <c:pt idx="9">
                  <c:v>22660</c:v>
                </c:pt>
                <c:pt idx="10">
                  <c:v>22040</c:v>
                </c:pt>
                <c:pt idx="11">
                  <c:v>20967</c:v>
                </c:pt>
                <c:pt idx="12" formatCode="#,##0">
                  <c:v>22879</c:v>
                </c:pt>
                <c:pt idx="13" formatCode="#,##0">
                  <c:v>23226</c:v>
                </c:pt>
                <c:pt idx="14" formatCode="#,##0">
                  <c:v>19811</c:v>
                </c:pt>
                <c:pt idx="15" formatCode="#,##0">
                  <c:v>17592</c:v>
                </c:pt>
                <c:pt idx="16" formatCode="#,##0">
                  <c:v>16512</c:v>
                </c:pt>
                <c:pt idx="17" formatCode="#,##0">
                  <c:v>17373</c:v>
                </c:pt>
                <c:pt idx="18" formatCode="#,##0">
                  <c:v>9621</c:v>
                </c:pt>
                <c:pt idx="19" formatCode="#,##0">
                  <c:v>12360</c:v>
                </c:pt>
                <c:pt idx="20" formatCode="#,##0">
                  <c:v>11313</c:v>
                </c:pt>
                <c:pt idx="21" formatCode="#,##0">
                  <c:v>10882</c:v>
                </c:pt>
                <c:pt idx="22" formatCode="#,##0">
                  <c:v>10198</c:v>
                </c:pt>
                <c:pt idx="23" formatCode="#,##0">
                  <c:v>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3-4AD1-B2A0-600933061088}"/>
            </c:ext>
          </c:extLst>
        </c:ser>
        <c:ser>
          <c:idx val="1"/>
          <c:order val="1"/>
          <c:tx>
            <c:strRef>
              <c:f>'Search Room'!$A$6</c:f>
              <c:strCache>
                <c:ptCount val="1"/>
                <c:pt idx="0">
                  <c:v>VIC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Room'!$B$6:$Y$6</c:f>
              <c:numCache>
                <c:formatCode>General</c:formatCode>
                <c:ptCount val="24"/>
                <c:pt idx="0">
                  <c:v>29799</c:v>
                </c:pt>
                <c:pt idx="1">
                  <c:v>27614</c:v>
                </c:pt>
                <c:pt idx="2">
                  <c:v>25951</c:v>
                </c:pt>
                <c:pt idx="3">
                  <c:v>23633</c:v>
                </c:pt>
                <c:pt idx="4">
                  <c:v>22315</c:v>
                </c:pt>
                <c:pt idx="5">
                  <c:v>22633</c:v>
                </c:pt>
                <c:pt idx="6">
                  <c:v>23194</c:v>
                </c:pt>
                <c:pt idx="7">
                  <c:v>21815</c:v>
                </c:pt>
                <c:pt idx="8">
                  <c:v>19461</c:v>
                </c:pt>
                <c:pt idx="9">
                  <c:v>19175</c:v>
                </c:pt>
                <c:pt idx="10">
                  <c:v>18648</c:v>
                </c:pt>
                <c:pt idx="11">
                  <c:v>17083</c:v>
                </c:pt>
                <c:pt idx="12" formatCode="#,##0">
                  <c:v>17278</c:v>
                </c:pt>
                <c:pt idx="13" formatCode="#,##0">
                  <c:v>14859</c:v>
                </c:pt>
                <c:pt idx="14" formatCode="#,##0">
                  <c:v>15445</c:v>
                </c:pt>
                <c:pt idx="15" formatCode="#,##0">
                  <c:v>16108</c:v>
                </c:pt>
                <c:pt idx="16" formatCode="#,##0">
                  <c:v>13940</c:v>
                </c:pt>
                <c:pt idx="17" formatCode="#,##0">
                  <c:v>16070</c:v>
                </c:pt>
                <c:pt idx="18" formatCode="#,##0">
                  <c:v>15542</c:v>
                </c:pt>
                <c:pt idx="19" formatCode="#,##0">
                  <c:v>13583</c:v>
                </c:pt>
                <c:pt idx="20" formatCode="#,##0">
                  <c:v>11208</c:v>
                </c:pt>
                <c:pt idx="21" formatCode="#,##0">
                  <c:v>10665</c:v>
                </c:pt>
                <c:pt idx="22" formatCode="#,##0">
                  <c:v>9646</c:v>
                </c:pt>
                <c:pt idx="23" formatCode="#,##0">
                  <c:v>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3-4AD1-B2A0-600933061088}"/>
            </c:ext>
          </c:extLst>
        </c:ser>
        <c:ser>
          <c:idx val="2"/>
          <c:order val="2"/>
          <c:tx>
            <c:strRef>
              <c:f>'Search Room'!$A$7</c:f>
              <c:strCache>
                <c:ptCount val="1"/>
                <c:pt idx="0">
                  <c:v>NSW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Room'!$B$7:$Y$7</c:f>
              <c:numCache>
                <c:formatCode>General</c:formatCode>
                <c:ptCount val="24"/>
                <c:pt idx="0">
                  <c:v>16595</c:v>
                </c:pt>
                <c:pt idx="1">
                  <c:v>15121</c:v>
                </c:pt>
                <c:pt idx="2">
                  <c:v>14488</c:v>
                </c:pt>
                <c:pt idx="3">
                  <c:v>14078</c:v>
                </c:pt>
                <c:pt idx="4">
                  <c:v>12401</c:v>
                </c:pt>
                <c:pt idx="5">
                  <c:v>4117</c:v>
                </c:pt>
                <c:pt idx="6">
                  <c:v>3966</c:v>
                </c:pt>
                <c:pt idx="7">
                  <c:v>5333</c:v>
                </c:pt>
                <c:pt idx="8">
                  <c:v>5544</c:v>
                </c:pt>
                <c:pt idx="9">
                  <c:v>5959</c:v>
                </c:pt>
                <c:pt idx="10">
                  <c:v>57615</c:v>
                </c:pt>
                <c:pt idx="11">
                  <c:v>61405</c:v>
                </c:pt>
                <c:pt idx="12" formatCode="#,##0">
                  <c:v>54467</c:v>
                </c:pt>
                <c:pt idx="13" formatCode="#,##0">
                  <c:v>52586</c:v>
                </c:pt>
                <c:pt idx="14" formatCode="#,##0">
                  <c:v>49015</c:v>
                </c:pt>
                <c:pt idx="15" formatCode="#,##0">
                  <c:v>47413</c:v>
                </c:pt>
                <c:pt idx="16" formatCode="#,##0">
                  <c:v>28092</c:v>
                </c:pt>
                <c:pt idx="17" formatCode="#,##0">
                  <c:v>29128</c:v>
                </c:pt>
                <c:pt idx="18" formatCode="#,##0">
                  <c:v>27812</c:v>
                </c:pt>
                <c:pt idx="19" formatCode="#,##0">
                  <c:v>26766</c:v>
                </c:pt>
                <c:pt idx="20" formatCode="#,##0">
                  <c:v>25200</c:v>
                </c:pt>
                <c:pt idx="21" formatCode="#,##0">
                  <c:v>22594</c:v>
                </c:pt>
                <c:pt idx="22" formatCode="#,##0">
                  <c:v>22055</c:v>
                </c:pt>
                <c:pt idx="23" formatCode="#,##0">
                  <c:v>15586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3-4AD1-B2A0-600933061088}"/>
            </c:ext>
          </c:extLst>
        </c:ser>
        <c:ser>
          <c:idx val="3"/>
          <c:order val="3"/>
          <c:tx>
            <c:strRef>
              <c:f>'Search Room'!$A$8</c:f>
              <c:strCache>
                <c:ptCount val="1"/>
                <c:pt idx="0">
                  <c:v>QLD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Room'!$B$8:$Y$8</c:f>
              <c:numCache>
                <c:formatCode>General</c:formatCode>
                <c:ptCount val="24"/>
                <c:pt idx="0">
                  <c:v>9158</c:v>
                </c:pt>
                <c:pt idx="1">
                  <c:v>9815</c:v>
                </c:pt>
                <c:pt idx="2">
                  <c:v>9470</c:v>
                </c:pt>
                <c:pt idx="3">
                  <c:v>9892</c:v>
                </c:pt>
                <c:pt idx="4">
                  <c:v>9697</c:v>
                </c:pt>
                <c:pt idx="5">
                  <c:v>9433</c:v>
                </c:pt>
                <c:pt idx="6">
                  <c:v>8768</c:v>
                </c:pt>
                <c:pt idx="7">
                  <c:v>8842</c:v>
                </c:pt>
                <c:pt idx="8">
                  <c:v>8842</c:v>
                </c:pt>
                <c:pt idx="9">
                  <c:v>8255</c:v>
                </c:pt>
                <c:pt idx="10">
                  <c:v>6845</c:v>
                </c:pt>
                <c:pt idx="11">
                  <c:v>6856</c:v>
                </c:pt>
                <c:pt idx="12" formatCode="#,##0">
                  <c:v>6078</c:v>
                </c:pt>
                <c:pt idx="13" formatCode="#,##0">
                  <c:v>7098</c:v>
                </c:pt>
                <c:pt idx="14" formatCode="#,##0">
                  <c:v>6344</c:v>
                </c:pt>
                <c:pt idx="15" formatCode="#,##0">
                  <c:v>5986</c:v>
                </c:pt>
                <c:pt idx="16" formatCode="#,##0">
                  <c:v>6669</c:v>
                </c:pt>
                <c:pt idx="17" formatCode="#,##0">
                  <c:v>6008</c:v>
                </c:pt>
                <c:pt idx="18" formatCode="#,##0">
                  <c:v>5100</c:v>
                </c:pt>
                <c:pt idx="19" formatCode="#,##0">
                  <c:v>5408</c:v>
                </c:pt>
                <c:pt idx="20" formatCode="#,##0">
                  <c:v>5191</c:v>
                </c:pt>
                <c:pt idx="21" formatCode="#,##0">
                  <c:v>5208</c:v>
                </c:pt>
                <c:pt idx="22" formatCode="#,##0">
                  <c:v>5297</c:v>
                </c:pt>
                <c:pt idx="23" formatCode="#,##0">
                  <c:v>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3-4AD1-B2A0-600933061088}"/>
            </c:ext>
          </c:extLst>
        </c:ser>
        <c:ser>
          <c:idx val="4"/>
          <c:order val="4"/>
          <c:tx>
            <c:strRef>
              <c:f>'Search Room'!$A$9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Room'!$B$9:$Y$9</c:f>
              <c:numCache>
                <c:formatCode>General</c:formatCode>
                <c:ptCount val="24"/>
                <c:pt idx="0">
                  <c:v>3802</c:v>
                </c:pt>
                <c:pt idx="1">
                  <c:v>3551</c:v>
                </c:pt>
                <c:pt idx="2">
                  <c:v>3499</c:v>
                </c:pt>
                <c:pt idx="3">
                  <c:v>3687</c:v>
                </c:pt>
                <c:pt idx="4">
                  <c:v>0</c:v>
                </c:pt>
                <c:pt idx="5">
                  <c:v>4291</c:v>
                </c:pt>
                <c:pt idx="6">
                  <c:v>3811</c:v>
                </c:pt>
                <c:pt idx="7">
                  <c:v>3441</c:v>
                </c:pt>
                <c:pt idx="8">
                  <c:v>2060</c:v>
                </c:pt>
                <c:pt idx="9">
                  <c:v>1996</c:v>
                </c:pt>
                <c:pt idx="10">
                  <c:v>2513</c:v>
                </c:pt>
                <c:pt idx="11">
                  <c:v>2796</c:v>
                </c:pt>
                <c:pt idx="12" formatCode="#,##0">
                  <c:v>3270</c:v>
                </c:pt>
                <c:pt idx="13" formatCode="#,##0">
                  <c:v>3100</c:v>
                </c:pt>
                <c:pt idx="14" formatCode="#,##0">
                  <c:v>2914</c:v>
                </c:pt>
                <c:pt idx="15" formatCode="#,##0">
                  <c:v>3012</c:v>
                </c:pt>
                <c:pt idx="16" formatCode="#,##0">
                  <c:v>2857</c:v>
                </c:pt>
                <c:pt idx="17" formatCode="#,##0">
                  <c:v>2857</c:v>
                </c:pt>
                <c:pt idx="18" formatCode="#,##0">
                  <c:v>3300</c:v>
                </c:pt>
                <c:pt idx="19" formatCode="#,##0">
                  <c:v>2500</c:v>
                </c:pt>
                <c:pt idx="20" formatCode="#,##0">
                  <c:v>1526</c:v>
                </c:pt>
                <c:pt idx="21" formatCode="#,##0">
                  <c:v>1637</c:v>
                </c:pt>
                <c:pt idx="22" formatCode="#,##0">
                  <c:v>1587</c:v>
                </c:pt>
                <c:pt idx="23" formatCode="#,##0">
                  <c:v>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3-4AD1-B2A0-600933061088}"/>
            </c:ext>
          </c:extLst>
        </c:ser>
        <c:ser>
          <c:idx val="5"/>
          <c:order val="5"/>
          <c:tx>
            <c:strRef>
              <c:f>'Search Room'!$A$10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Room'!$B$10:$Y$10</c:f>
              <c:numCache>
                <c:formatCode>General</c:formatCode>
                <c:ptCount val="24"/>
                <c:pt idx="0">
                  <c:v>8662</c:v>
                </c:pt>
                <c:pt idx="1">
                  <c:v>8997</c:v>
                </c:pt>
                <c:pt idx="2">
                  <c:v>9566</c:v>
                </c:pt>
                <c:pt idx="3">
                  <c:v>8260</c:v>
                </c:pt>
                <c:pt idx="4">
                  <c:v>8676</c:v>
                </c:pt>
                <c:pt idx="5">
                  <c:v>5536</c:v>
                </c:pt>
                <c:pt idx="6">
                  <c:v>5917</c:v>
                </c:pt>
                <c:pt idx="7">
                  <c:v>5384</c:v>
                </c:pt>
                <c:pt idx="8">
                  <c:v>4265</c:v>
                </c:pt>
                <c:pt idx="9">
                  <c:v>3657</c:v>
                </c:pt>
                <c:pt idx="10">
                  <c:v>3429</c:v>
                </c:pt>
                <c:pt idx="11">
                  <c:v>3562</c:v>
                </c:pt>
                <c:pt idx="12" formatCode="#,##0">
                  <c:v>0</c:v>
                </c:pt>
                <c:pt idx="13" formatCode="#,##0">
                  <c:v>3911</c:v>
                </c:pt>
                <c:pt idx="14" formatCode="#,##0">
                  <c:v>3681</c:v>
                </c:pt>
                <c:pt idx="15" formatCode="#,##0">
                  <c:v>3513</c:v>
                </c:pt>
                <c:pt idx="16" formatCode="#,##0">
                  <c:v>3388</c:v>
                </c:pt>
                <c:pt idx="17" formatCode="#,##0">
                  <c:v>1697</c:v>
                </c:pt>
                <c:pt idx="18" formatCode="#,##0">
                  <c:v>1836</c:v>
                </c:pt>
                <c:pt idx="19" formatCode="#,##0">
                  <c:v>1836</c:v>
                </c:pt>
                <c:pt idx="20" formatCode="#,##0">
                  <c:v>2912</c:v>
                </c:pt>
                <c:pt idx="21" formatCode="#,##0">
                  <c:v>2963</c:v>
                </c:pt>
                <c:pt idx="22" formatCode="#,##0">
                  <c:v>1692</c:v>
                </c:pt>
                <c:pt idx="23" formatCode="#,##0">
                  <c:v>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3-4AD1-B2A0-600933061088}"/>
            </c:ext>
          </c:extLst>
        </c:ser>
        <c:ser>
          <c:idx val="6"/>
          <c:order val="6"/>
          <c:tx>
            <c:strRef>
              <c:f>'Search Room'!$A$11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Room'!$B$11:$Y$11</c:f>
              <c:numCache>
                <c:formatCode>General</c:formatCode>
                <c:ptCount val="24"/>
                <c:pt idx="0">
                  <c:v>10450</c:v>
                </c:pt>
                <c:pt idx="1">
                  <c:v>10340</c:v>
                </c:pt>
                <c:pt idx="2">
                  <c:v>10670</c:v>
                </c:pt>
                <c:pt idx="3">
                  <c:v>10560</c:v>
                </c:pt>
                <c:pt idx="4">
                  <c:v>10998</c:v>
                </c:pt>
                <c:pt idx="5">
                  <c:v>10900</c:v>
                </c:pt>
                <c:pt idx="6">
                  <c:v>10629</c:v>
                </c:pt>
                <c:pt idx="7">
                  <c:v>10300</c:v>
                </c:pt>
                <c:pt idx="8">
                  <c:v>9950</c:v>
                </c:pt>
                <c:pt idx="9">
                  <c:v>9240</c:v>
                </c:pt>
                <c:pt idx="10">
                  <c:v>7715</c:v>
                </c:pt>
                <c:pt idx="11">
                  <c:v>7792</c:v>
                </c:pt>
                <c:pt idx="12" formatCode="#,##0">
                  <c:v>4178</c:v>
                </c:pt>
                <c:pt idx="13" formatCode="#,##0">
                  <c:v>3518</c:v>
                </c:pt>
                <c:pt idx="14" formatCode="#,##0">
                  <c:v>2965</c:v>
                </c:pt>
                <c:pt idx="15" formatCode="#,##0">
                  <c:v>3269</c:v>
                </c:pt>
                <c:pt idx="16" formatCode="#,##0">
                  <c:v>2879</c:v>
                </c:pt>
                <c:pt idx="17" formatCode="#,##0">
                  <c:v>3493</c:v>
                </c:pt>
                <c:pt idx="18" formatCode="#,##0">
                  <c:v>2717</c:v>
                </c:pt>
                <c:pt idx="19" formatCode="#,##0">
                  <c:v>2503</c:v>
                </c:pt>
                <c:pt idx="20" formatCode="#,##0">
                  <c:v>2715</c:v>
                </c:pt>
                <c:pt idx="21" formatCode="#,##0">
                  <c:v>2782</c:v>
                </c:pt>
                <c:pt idx="22" formatCode="#,##0">
                  <c:v>2971</c:v>
                </c:pt>
                <c:pt idx="23" formatCode="#,##0">
                  <c:v>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3-4AD1-B2A0-600933061088}"/>
            </c:ext>
          </c:extLst>
        </c:ser>
        <c:ser>
          <c:idx val="7"/>
          <c:order val="7"/>
          <c:tx>
            <c:strRef>
              <c:f>'Search Room'!$A$12</c:f>
              <c:strCache>
                <c:ptCount val="1"/>
                <c:pt idx="0">
                  <c:v>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Room'!$B$12:$Y$12</c:f>
              <c:numCache>
                <c:formatCode>General</c:formatCode>
                <c:ptCount val="24"/>
                <c:pt idx="0">
                  <c:v>608</c:v>
                </c:pt>
                <c:pt idx="1">
                  <c:v>500</c:v>
                </c:pt>
                <c:pt idx="2">
                  <c:v>539</c:v>
                </c:pt>
                <c:pt idx="3">
                  <c:v>582</c:v>
                </c:pt>
                <c:pt idx="4">
                  <c:v>610</c:v>
                </c:pt>
                <c:pt idx="5">
                  <c:v>676</c:v>
                </c:pt>
                <c:pt idx="6">
                  <c:v>843</c:v>
                </c:pt>
                <c:pt idx="7">
                  <c:v>748</c:v>
                </c:pt>
                <c:pt idx="8">
                  <c:v>804</c:v>
                </c:pt>
                <c:pt idx="9">
                  <c:v>760</c:v>
                </c:pt>
                <c:pt idx="10">
                  <c:v>1010</c:v>
                </c:pt>
                <c:pt idx="11">
                  <c:v>907</c:v>
                </c:pt>
                <c:pt idx="12">
                  <c:v>934</c:v>
                </c:pt>
                <c:pt idx="13" formatCode="#,##0">
                  <c:v>925</c:v>
                </c:pt>
                <c:pt idx="14" formatCode="#,##0">
                  <c:v>831</c:v>
                </c:pt>
                <c:pt idx="15" formatCode="#,##0">
                  <c:v>875</c:v>
                </c:pt>
                <c:pt idx="16" formatCode="#,##0">
                  <c:v>816</c:v>
                </c:pt>
                <c:pt idx="17" formatCode="#,##0">
                  <c:v>663</c:v>
                </c:pt>
                <c:pt idx="18" formatCode="#,##0">
                  <c:v>930</c:v>
                </c:pt>
                <c:pt idx="19" formatCode="#,##0">
                  <c:v>778</c:v>
                </c:pt>
                <c:pt idx="20" formatCode="#,##0">
                  <c:v>711</c:v>
                </c:pt>
                <c:pt idx="21" formatCode="#,##0">
                  <c:v>770</c:v>
                </c:pt>
                <c:pt idx="22" formatCode="#,##0">
                  <c:v>791</c:v>
                </c:pt>
                <c:pt idx="23" formatCode="#,##0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03-4AD1-B2A0-600933061088}"/>
            </c:ext>
          </c:extLst>
        </c:ser>
        <c:ser>
          <c:idx val="8"/>
          <c:order val="8"/>
          <c:tx>
            <c:strRef>
              <c:f>'Search Room'!$A$13</c:f>
              <c:strCache>
                <c:ptCount val="1"/>
                <c:pt idx="0">
                  <c:v>ACT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Room'!$B$13:$Y$13</c:f>
              <c:numCache>
                <c:formatCode>General</c:formatCode>
                <c:ptCount val="24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 formatCode="#,##0">
                  <c:v>130</c:v>
                </c:pt>
                <c:pt idx="14" formatCode="#,##0">
                  <c:v>170</c:v>
                </c:pt>
                <c:pt idx="15" formatCode="#,##0">
                  <c:v>111</c:v>
                </c:pt>
                <c:pt idx="16" formatCode="#,##0">
                  <c:v>119</c:v>
                </c:pt>
                <c:pt idx="17" formatCode="#,##0">
                  <c:v>135</c:v>
                </c:pt>
                <c:pt idx="18" formatCode="#,##0">
                  <c:v>81</c:v>
                </c:pt>
                <c:pt idx="19" formatCode="#,##0">
                  <c:v>81</c:v>
                </c:pt>
                <c:pt idx="20" formatCode="#,##0">
                  <c:v>81</c:v>
                </c:pt>
                <c:pt idx="21" formatCode="#,##0">
                  <c:v>65</c:v>
                </c:pt>
                <c:pt idx="22" formatCode="#,##0">
                  <c:v>56</c:v>
                </c:pt>
                <c:pt idx="23" formatCode="#,##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03-4AD1-B2A0-600933061088}"/>
            </c:ext>
          </c:extLst>
        </c:ser>
        <c:ser>
          <c:idx val="9"/>
          <c:order val="9"/>
          <c:tx>
            <c:strRef>
              <c:f>'Search Room'!$A$14</c:f>
              <c:strCache>
                <c:ptCount val="1"/>
                <c:pt idx="0">
                  <c:v>NZ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'Search Room'!$B$4:$Y$4</c:f>
              <c:strCache>
                <c:ptCount val="24"/>
                <c:pt idx="0">
                  <c:v>1996-97</c:v>
                </c:pt>
                <c:pt idx="1">
                  <c:v>1997-98</c:v>
                </c:pt>
                <c:pt idx="2">
                  <c:v>1998-99</c:v>
                </c:pt>
                <c:pt idx="3">
                  <c:v>1999-00</c:v>
                </c:pt>
                <c:pt idx="4">
                  <c:v>2000-01</c:v>
                </c:pt>
                <c:pt idx="5">
                  <c:v>2001-02</c:v>
                </c:pt>
                <c:pt idx="6">
                  <c:v>2002-03</c:v>
                </c:pt>
                <c:pt idx="7">
                  <c:v>2003-04</c:v>
                </c:pt>
                <c:pt idx="8">
                  <c:v>2004-05</c:v>
                </c:pt>
                <c:pt idx="9">
                  <c:v>2005-06</c:v>
                </c:pt>
                <c:pt idx="10">
                  <c:v>2006-07</c:v>
                </c:pt>
                <c:pt idx="11">
                  <c:v>2007-08</c:v>
                </c:pt>
                <c:pt idx="12">
                  <c:v>2008-09</c:v>
                </c:pt>
                <c:pt idx="13">
                  <c:v>2009-10</c:v>
                </c:pt>
                <c:pt idx="14">
                  <c:v>2010-11</c:v>
                </c:pt>
                <c:pt idx="15">
                  <c:v>2011-12</c:v>
                </c:pt>
                <c:pt idx="16">
                  <c:v>2012-13</c:v>
                </c:pt>
                <c:pt idx="17">
                  <c:v>2013-14</c:v>
                </c:pt>
                <c:pt idx="18">
                  <c:v>2014-15</c:v>
                </c:pt>
                <c:pt idx="19">
                  <c:v>2015-16</c:v>
                </c:pt>
                <c:pt idx="20">
                  <c:v>2016-17</c:v>
                </c:pt>
                <c:pt idx="21">
                  <c:v>2017-18</c:v>
                </c:pt>
                <c:pt idx="22">
                  <c:v>2018-19</c:v>
                </c:pt>
                <c:pt idx="23">
                  <c:v>2019-20</c:v>
                </c:pt>
              </c:strCache>
            </c:strRef>
          </c:cat>
          <c:val>
            <c:numRef>
              <c:f>'Search Room'!$B$14:$Y$14</c:f>
              <c:numCache>
                <c:formatCode>General</c:formatCode>
                <c:ptCount val="24"/>
                <c:pt idx="0">
                  <c:v>18137</c:v>
                </c:pt>
                <c:pt idx="1">
                  <c:v>17331</c:v>
                </c:pt>
                <c:pt idx="2">
                  <c:v>17118</c:v>
                </c:pt>
                <c:pt idx="3">
                  <c:v>18527</c:v>
                </c:pt>
                <c:pt idx="4">
                  <c:v>19463</c:v>
                </c:pt>
                <c:pt idx="5">
                  <c:v>0</c:v>
                </c:pt>
                <c:pt idx="6">
                  <c:v>15256</c:v>
                </c:pt>
                <c:pt idx="7">
                  <c:v>16724</c:v>
                </c:pt>
                <c:pt idx="8">
                  <c:v>16630</c:v>
                </c:pt>
                <c:pt idx="9">
                  <c:v>15178</c:v>
                </c:pt>
                <c:pt idx="10">
                  <c:v>15801</c:v>
                </c:pt>
                <c:pt idx="11">
                  <c:v>16619</c:v>
                </c:pt>
                <c:pt idx="12" formatCode="#,##0">
                  <c:v>17019</c:v>
                </c:pt>
                <c:pt idx="13" formatCode="#,##0">
                  <c:v>16294</c:v>
                </c:pt>
                <c:pt idx="14" formatCode="#,##0">
                  <c:v>14623</c:v>
                </c:pt>
                <c:pt idx="15" formatCode="#,##0">
                  <c:v>13392</c:v>
                </c:pt>
                <c:pt idx="16" formatCode="#,##0">
                  <c:v>11866</c:v>
                </c:pt>
                <c:pt idx="17" formatCode="#,##0">
                  <c:v>11427</c:v>
                </c:pt>
                <c:pt idx="18" formatCode="#,##0">
                  <c:v>12196</c:v>
                </c:pt>
                <c:pt idx="19" formatCode="#,##0">
                  <c:v>12837</c:v>
                </c:pt>
                <c:pt idx="20" formatCode="#,##0">
                  <c:v>10615</c:v>
                </c:pt>
                <c:pt idx="21" formatCode="#,##0">
                  <c:v>10280</c:v>
                </c:pt>
                <c:pt idx="22" formatCode="#,##0">
                  <c:v>9758</c:v>
                </c:pt>
                <c:pt idx="23" formatCode="#,##0">
                  <c:v>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03-4AD1-B2A0-60093306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3019744"/>
        <c:axId val="612240072"/>
      </c:barChart>
      <c:catAx>
        <c:axId val="4730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240072"/>
        <c:crosses val="autoZero"/>
        <c:auto val="1"/>
        <c:lblAlgn val="ctr"/>
        <c:lblOffset val="100"/>
        <c:noMultiLvlLbl val="0"/>
      </c:catAx>
      <c:valAx>
        <c:axId val="61224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0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Digital Holdings </a:t>
            </a:r>
            <a:r>
              <a:rPr lang="en-US" sz="14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2019-20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(GB)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Holdings!$Y$18</c:f>
              <c:strCache>
                <c:ptCount val="1"/>
                <c:pt idx="0">
                  <c:v>2,672,469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91-4A75-93C8-83BA9C9B48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91-4A75-93C8-83BA9C9B48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91-4A75-93C8-83BA9C9B48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91-4A75-93C8-83BA9C9B48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391-4A75-93C8-83BA9C9B485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391-4A75-93C8-83BA9C9B485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391-4A75-93C8-83BA9C9B48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391-4A75-93C8-83BA9C9B48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391-4A75-93C8-83BA9C9B485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391-4A75-93C8-83BA9C9B4858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Holdings!$A$18:$A$27</c:f>
              <c:strCache>
                <c:ptCount val="10"/>
                <c:pt idx="0">
                  <c:v>National</c:v>
                </c:pt>
                <c:pt idx="1">
                  <c:v>VIC</c:v>
                </c:pt>
                <c:pt idx="2">
                  <c:v>NSW</c:v>
                </c:pt>
                <c:pt idx="3">
                  <c:v>QLD</c:v>
                </c:pt>
                <c:pt idx="4">
                  <c:v>SA</c:v>
                </c:pt>
                <c:pt idx="5">
                  <c:v>WA</c:v>
                </c:pt>
                <c:pt idx="6">
                  <c:v>TAS</c:v>
                </c:pt>
                <c:pt idx="7">
                  <c:v>NT</c:v>
                </c:pt>
                <c:pt idx="8">
                  <c:v>ACT</c:v>
                </c:pt>
                <c:pt idx="9">
                  <c:v>NZ</c:v>
                </c:pt>
              </c:strCache>
            </c:strRef>
          </c:cat>
          <c:val>
            <c:numRef>
              <c:f>Holdings!$Y$18:$Y$27</c:f>
              <c:numCache>
                <c:formatCode>#,##0</c:formatCode>
                <c:ptCount val="10"/>
                <c:pt idx="0">
                  <c:v>2672469</c:v>
                </c:pt>
                <c:pt idx="1">
                  <c:v>1313</c:v>
                </c:pt>
                <c:pt idx="2">
                  <c:v>1136.2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E-4380-908E-367290E9682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22427196600422"/>
          <c:y val="0.27320799714850458"/>
          <c:w val="0.17253763279590051"/>
          <c:h val="0.6388854473942969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</xdr:row>
      <xdr:rowOff>104775</xdr:rowOff>
    </xdr:from>
    <xdr:to>
      <xdr:col>11</xdr:col>
      <xdr:colOff>28575</xdr:colOff>
      <xdr:row>26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66674</xdr:colOff>
      <xdr:row>28</xdr:row>
      <xdr:rowOff>9525</xdr:rowOff>
    </xdr:from>
    <xdr:to>
      <xdr:col>18</xdr:col>
      <xdr:colOff>171450</xdr:colOff>
      <xdr:row>60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</xdr:colOff>
      <xdr:row>97</xdr:row>
      <xdr:rowOff>142875</xdr:rowOff>
    </xdr:from>
    <xdr:to>
      <xdr:col>18</xdr:col>
      <xdr:colOff>180976</xdr:colOff>
      <xdr:row>125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533401</xdr:colOff>
      <xdr:row>127</xdr:row>
      <xdr:rowOff>47626</xdr:rowOff>
    </xdr:from>
    <xdr:to>
      <xdr:col>10</xdr:col>
      <xdr:colOff>466725</xdr:colOff>
      <xdr:row>153</xdr:row>
      <xdr:rowOff>85726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62</xdr:row>
      <xdr:rowOff>95249</xdr:rowOff>
    </xdr:from>
    <xdr:to>
      <xdr:col>18</xdr:col>
      <xdr:colOff>228600</xdr:colOff>
      <xdr:row>94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104775</xdr:colOff>
      <xdr:row>127</xdr:row>
      <xdr:rowOff>1</xdr:rowOff>
    </xdr:from>
    <xdr:to>
      <xdr:col>22</xdr:col>
      <xdr:colOff>523875</xdr:colOff>
      <xdr:row>153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514349</xdr:colOff>
      <xdr:row>155</xdr:row>
      <xdr:rowOff>19050</xdr:rowOff>
    </xdr:from>
    <xdr:to>
      <xdr:col>20</xdr:col>
      <xdr:colOff>0</xdr:colOff>
      <xdr:row>191</xdr:row>
      <xdr:rowOff>95250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85E0913-8EB8-44C8-8A1D-4FBA4F914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525462</xdr:colOff>
      <xdr:row>193</xdr:row>
      <xdr:rowOff>123824</xdr:rowOff>
    </xdr:from>
    <xdr:to>
      <xdr:col>22</xdr:col>
      <xdr:colOff>44450</xdr:colOff>
      <xdr:row>219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6810DB-AAA3-4BD1-8545-00A325089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561973</xdr:colOff>
      <xdr:row>2</xdr:row>
      <xdr:rowOff>104773</xdr:rowOff>
    </xdr:from>
    <xdr:to>
      <xdr:col>20</xdr:col>
      <xdr:colOff>151573</xdr:colOff>
      <xdr:row>27</xdr:row>
      <xdr:rowOff>124648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12C8CD-3C64-45AB-8329-084C8F5C50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0.24077</cdr:x>
      <cdr:y>0.0273</cdr:y>
    </cdr:from>
    <cdr:to>
      <cdr:x>0.78207</cdr:x>
      <cdr:y>0.15881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926" y="104793"/>
          <a:ext cx="2933700" cy="504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Analogue Holdings </a:t>
          </a:r>
          <a:r>
            <a:rPr lang="en-AU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2019-20</a:t>
          </a:r>
          <a:r>
            <a:rPr lang="en-AU" sz="1400" b="1">
              <a:latin typeface="Arial" pitchFamily="34" charset="0"/>
              <a:cs typeface="Arial" pitchFamily="34" charset="0"/>
            </a:rPr>
            <a:t/>
          </a:r>
          <a:br>
            <a:rPr lang="en-AU" sz="1400" b="1">
              <a:latin typeface="Arial" pitchFamily="34" charset="0"/>
              <a:cs typeface="Arial" pitchFamily="34" charset="0"/>
            </a:rPr>
          </a:br>
          <a:r>
            <a:rPr lang="en-AU" sz="1200" b="1">
              <a:latin typeface="Arial" pitchFamily="34" charset="0"/>
              <a:cs typeface="Arial" pitchFamily="34" charset="0"/>
            </a:rPr>
            <a:t>(metres)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0.35878</cdr:x>
      <cdr:y>0.02406</cdr:y>
    </cdr:from>
    <cdr:to>
      <cdr:x>0.70531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36987" y="107940"/>
          <a:ext cx="3416263" cy="428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to </a:t>
          </a:r>
          <a:r>
            <a:rPr lang="en-AU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2019-20</a:t>
          </a:r>
          <a:r>
            <a:rPr lang="en-AU" sz="1400" b="1">
              <a:latin typeface="Arial" pitchFamily="34" charset="0"/>
              <a:cs typeface="Arial" pitchFamily="34" charset="0"/>
            </a:rPr>
            <a:t> by year</a:t>
          </a:r>
        </a:p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(metres)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0.26795</cdr:x>
      <cdr:y>0.02406</cdr:y>
    </cdr:from>
    <cdr:to>
      <cdr:x>0.77423</cdr:x>
      <cdr:y>0.1196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41600" y="105801"/>
          <a:ext cx="4991099" cy="420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Holdings 1996-97 to </a:t>
          </a:r>
          <a:r>
            <a:rPr lang="en-AU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2019-20</a:t>
          </a:r>
          <a:r>
            <a:rPr lang="en-AU" sz="1400" b="1">
              <a:latin typeface="Arial" pitchFamily="34" charset="0"/>
              <a:cs typeface="Arial" pitchFamily="34" charset="0"/>
            </a:rPr>
            <a:t> by authority (metres)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0.21896</cdr:x>
      <cdr:y>0.03537</cdr:y>
    </cdr:from>
    <cdr:to>
      <cdr:x>0.77168</cdr:x>
      <cdr:y>0.13091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43" y="148919"/>
          <a:ext cx="2974557" cy="40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</a:t>
          </a:r>
          <a:r>
            <a:rPr lang="en-AU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2019-20</a:t>
          </a:r>
          <a:r>
            <a:rPr lang="en-AU" sz="1400" b="1">
              <a:latin typeface="Arial" pitchFamily="34" charset="0"/>
              <a:cs typeface="Arial" pitchFamily="34" charset="0"/>
            </a:rPr>
            <a:t> (FTE)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0.34129</cdr:x>
      <cdr:y>0.0314</cdr:y>
    </cdr:from>
    <cdr:to>
      <cdr:x>0.69617</cdr:x>
      <cdr:y>0.10459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74502" y="162999"/>
          <a:ext cx="3092923" cy="379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Holdings 1996-97 to </a:t>
          </a:r>
          <a:r>
            <a:rPr lang="en-AU" sz="1400" b="1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2019-20 </a:t>
          </a:r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by year</a:t>
          </a:r>
        </a:p>
        <a:p xmlns:a="http://schemas.openxmlformats.org/drawingml/2006/main">
          <a:pPr algn="ctr"/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(metres</a:t>
          </a:r>
          <a:r>
            <a:rPr lang="en-AU" sz="1400" b="1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r>
            <a:rPr lang="en-AU" sz="1400" b="1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en-AU" sz="1400">
            <a:effectLst/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0.22293</cdr:x>
      <cdr:y>0.018</cdr:y>
    </cdr:from>
    <cdr:to>
      <cdr:x>0.77565</cdr:x>
      <cdr:y>0.11354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03198" y="88789"/>
          <a:ext cx="3974817" cy="471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1400" b="1">
              <a:latin typeface="Arial" pitchFamily="34" charset="0"/>
              <a:cs typeface="Arial" pitchFamily="34" charset="0"/>
            </a:rPr>
            <a:t>Staff </a:t>
          </a:r>
          <a:r>
            <a:rPr lang="en-AU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2019-20</a:t>
          </a:r>
          <a:r>
            <a:rPr lang="en-AU" sz="1400" b="1">
              <a:latin typeface="Arial" pitchFamily="34" charset="0"/>
              <a:cs typeface="Arial" pitchFamily="34" charset="0"/>
            </a:rPr>
            <a:t> (FTE)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ara.org.au/wp-content/uploads/2015/04/CAARA-Archival-Statistics-2012-2013-dated-22-April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10\CAARA%202010%20Sta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ftus\workgroups\Executive\Executive%20Officer%20Procedures\CAARA%20stats%202009%20&amp;%202010\CAARA%20Stats%202009\CAARA%202009%20St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TTEES/CAARA/CAARA%20Archival%20Statistics/2014/Copy%20of%20CAARA-Archival-Statistics-2012-2013-dated-22-April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9">
          <cell r="C39">
            <v>99662</v>
          </cell>
          <cell r="D39">
            <v>28503</v>
          </cell>
          <cell r="E39">
            <v>42787</v>
          </cell>
          <cell r="F39">
            <v>42764</v>
          </cell>
          <cell r="G39">
            <v>11636</v>
          </cell>
          <cell r="H39">
            <v>7201</v>
          </cell>
          <cell r="I39">
            <v>6695</v>
          </cell>
          <cell r="J39">
            <v>20776</v>
          </cell>
          <cell r="K39">
            <v>961</v>
          </cell>
          <cell r="L39">
            <v>46696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 refreshError="1">
        <row r="11">
          <cell r="C11" t="str">
            <v>367 631</v>
          </cell>
          <cell r="D11" t="str">
            <v>67 239</v>
          </cell>
          <cell r="E11" t="str">
            <v>89 575</v>
          </cell>
          <cell r="F11" t="str">
            <v>5 397</v>
          </cell>
          <cell r="G11" t="str">
            <v>17 885</v>
          </cell>
          <cell r="H11" t="str">
            <v>14 859</v>
          </cell>
          <cell r="I11" t="str">
            <v>74 103</v>
          </cell>
          <cell r="J11" t="str">
            <v>44 236</v>
          </cell>
          <cell r="L11" t="str">
            <v>96 215</v>
          </cell>
        </row>
        <row r="38">
          <cell r="F38">
            <v>925</v>
          </cell>
          <cell r="K38">
            <v>130</v>
          </cell>
        </row>
        <row r="39">
          <cell r="D39" t="str">
            <v>26 620</v>
          </cell>
          <cell r="E39" t="str">
            <v>37 007</v>
          </cell>
          <cell r="F39" t="str">
            <v>20 014</v>
          </cell>
          <cell r="G39" t="str">
            <v>7 904</v>
          </cell>
          <cell r="H39" t="str">
            <v>9 496</v>
          </cell>
          <cell r="I39" t="str">
            <v>7 352</v>
          </cell>
          <cell r="J39" t="str">
            <v>21 764</v>
          </cell>
          <cell r="K39">
            <v>685</v>
          </cell>
          <cell r="L39" t="str">
            <v>61 600</v>
          </cell>
        </row>
        <row r="40">
          <cell r="F40">
            <v>665</v>
          </cell>
          <cell r="K40">
            <v>160</v>
          </cell>
          <cell r="L40" t="str">
            <v>15 978</v>
          </cell>
        </row>
        <row r="45">
          <cell r="F45">
            <v>0</v>
          </cell>
        </row>
        <row r="59">
          <cell r="D59" t="str">
            <v>17 550</v>
          </cell>
          <cell r="E59" t="str">
            <v>12 000</v>
          </cell>
          <cell r="F59" t="str">
            <v>1 185</v>
          </cell>
          <cell r="G59" t="str">
            <v>2 000</v>
          </cell>
          <cell r="H59" t="str">
            <v>1 785</v>
          </cell>
          <cell r="I59" t="str">
            <v>5 053</v>
          </cell>
          <cell r="J59" t="str">
            <v>12 650</v>
          </cell>
          <cell r="K59" t="str">
            <v>3 000</v>
          </cell>
          <cell r="L59" t="str">
            <v>16 135</v>
          </cell>
        </row>
        <row r="65">
          <cell r="C65">
            <v>429.55</v>
          </cell>
          <cell r="D65">
            <v>66.31</v>
          </cell>
          <cell r="E65">
            <v>75</v>
          </cell>
          <cell r="F65">
            <v>11</v>
          </cell>
          <cell r="G65">
            <v>30.6</v>
          </cell>
          <cell r="H65">
            <v>22</v>
          </cell>
          <cell r="I65">
            <v>27.1</v>
          </cell>
          <cell r="J65">
            <v>59</v>
          </cell>
          <cell r="K65">
            <v>5</v>
          </cell>
          <cell r="L65">
            <v>138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"/>
    </sheetNames>
    <sheetDataSet>
      <sheetData sheetId="0">
        <row r="11">
          <cell r="H11" t="str">
            <v>14 859</v>
          </cell>
        </row>
        <row r="38">
          <cell r="F38">
            <v>934</v>
          </cell>
          <cell r="H38" t="str">
            <v>4 258</v>
          </cell>
          <cell r="K38">
            <v>45</v>
          </cell>
        </row>
        <row r="39">
          <cell r="H39" t="str">
            <v>9 853</v>
          </cell>
          <cell r="K39">
            <v>199</v>
          </cell>
        </row>
        <row r="40">
          <cell r="H40" t="str">
            <v>7 269</v>
          </cell>
        </row>
        <row r="45">
          <cell r="D45" t="str">
            <v>1 598 503</v>
          </cell>
        </row>
        <row r="59">
          <cell r="H59" t="str">
            <v>1 785</v>
          </cell>
        </row>
        <row r="65">
          <cell r="C65">
            <v>441.24</v>
          </cell>
          <cell r="D65">
            <v>61.28</v>
          </cell>
          <cell r="E65">
            <v>76</v>
          </cell>
          <cell r="F65">
            <v>13</v>
          </cell>
          <cell r="G65">
            <v>25</v>
          </cell>
          <cell r="H65">
            <v>22</v>
          </cell>
          <cell r="I65">
            <v>27.1</v>
          </cell>
          <cell r="J65">
            <v>57</v>
          </cell>
          <cell r="K65">
            <v>7</v>
          </cell>
          <cell r="L65">
            <v>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Stats"/>
      <sheetName val="Holdings"/>
      <sheetName val="Items Issued"/>
      <sheetName val="Search Room"/>
      <sheetName val="Enquiries"/>
      <sheetName val="Staff"/>
      <sheetName val="Web Hits"/>
      <sheetName val="Web visits"/>
      <sheetName val="Repository"/>
      <sheetName val="Holdings by FTE"/>
      <sheetName val="Charts 2012-113"/>
    </sheetNames>
    <sheetDataSet>
      <sheetData sheetId="0">
        <row r="11">
          <cell r="C11">
            <v>381811</v>
          </cell>
          <cell r="D11">
            <v>76870</v>
          </cell>
          <cell r="E11">
            <v>96106</v>
          </cell>
          <cell r="F11">
            <v>5417</v>
          </cell>
          <cell r="G11">
            <v>20134</v>
          </cell>
          <cell r="H11">
            <v>14865</v>
          </cell>
          <cell r="I11">
            <v>77118</v>
          </cell>
          <cell r="J11">
            <v>49624</v>
          </cell>
          <cell r="K11">
            <v>0</v>
          </cell>
          <cell r="L11">
            <v>101227</v>
          </cell>
        </row>
        <row r="38">
          <cell r="C38">
            <v>16512</v>
          </cell>
          <cell r="D38">
            <v>28092</v>
          </cell>
          <cell r="E38">
            <v>13940</v>
          </cell>
          <cell r="F38">
            <v>816</v>
          </cell>
          <cell r="G38">
            <v>2879</v>
          </cell>
          <cell r="H38">
            <v>3388</v>
          </cell>
          <cell r="I38">
            <v>2857</v>
          </cell>
          <cell r="J38">
            <v>6669</v>
          </cell>
          <cell r="K38">
            <v>119</v>
          </cell>
          <cell r="L38">
            <v>11866</v>
          </cell>
        </row>
        <row r="40">
          <cell r="C40">
            <v>86324</v>
          </cell>
          <cell r="D40">
            <v>14308</v>
          </cell>
          <cell r="E40">
            <v>13656</v>
          </cell>
          <cell r="F40">
            <v>701</v>
          </cell>
          <cell r="G40">
            <v>2316</v>
          </cell>
          <cell r="H40">
            <v>6125</v>
          </cell>
          <cell r="I40">
            <v>5716</v>
          </cell>
          <cell r="J40">
            <v>20547</v>
          </cell>
          <cell r="K40">
            <v>159</v>
          </cell>
          <cell r="L40">
            <v>13022</v>
          </cell>
        </row>
        <row r="45">
          <cell r="C45">
            <v>3700000</v>
          </cell>
          <cell r="D45">
            <v>1681048</v>
          </cell>
          <cell r="E45">
            <v>463981</v>
          </cell>
          <cell r="F45" t="str">
            <v>N/A</v>
          </cell>
          <cell r="G45">
            <v>320738</v>
          </cell>
          <cell r="H45" t="str">
            <v>N/A</v>
          </cell>
          <cell r="I45">
            <v>126858</v>
          </cell>
          <cell r="J45">
            <v>283317</v>
          </cell>
          <cell r="K45" t="str">
            <v>N/A</v>
          </cell>
          <cell r="L45" t="str">
            <v>N/A</v>
          </cell>
        </row>
        <row r="59">
          <cell r="C59">
            <v>41266</v>
          </cell>
          <cell r="D59">
            <v>11696</v>
          </cell>
          <cell r="E59">
            <v>12000</v>
          </cell>
          <cell r="G59">
            <v>5670</v>
          </cell>
          <cell r="H59">
            <v>1785</v>
          </cell>
          <cell r="I59">
            <v>7749</v>
          </cell>
          <cell r="J59">
            <v>12650</v>
          </cell>
          <cell r="K59">
            <v>3000</v>
          </cell>
          <cell r="L59">
            <v>16192</v>
          </cell>
        </row>
        <row r="65">
          <cell r="C65">
            <v>412</v>
          </cell>
          <cell r="D65">
            <v>69.17</v>
          </cell>
          <cell r="E65">
            <v>57.2</v>
          </cell>
          <cell r="F65">
            <v>8.5</v>
          </cell>
          <cell r="G65">
            <v>30.6</v>
          </cell>
          <cell r="H65">
            <v>21.2</v>
          </cell>
          <cell r="I65">
            <v>25.3</v>
          </cell>
          <cell r="J65">
            <v>76</v>
          </cell>
          <cell r="K65">
            <v>5</v>
          </cell>
          <cell r="L65">
            <v>120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tabSelected="1" zoomScaleNormal="100" workbookViewId="0">
      <pane ySplit="2" topLeftCell="A3" activePane="bottomLeft" state="frozen"/>
      <selection pane="bottomLeft" activeCell="J12" sqref="J12"/>
    </sheetView>
  </sheetViews>
  <sheetFormatPr defaultRowHeight="12.75" x14ac:dyDescent="0.2"/>
  <cols>
    <col min="2" max="2" width="23.140625" style="31" customWidth="1"/>
    <col min="3" max="3" width="22.85546875" customWidth="1"/>
    <col min="4" max="4" width="22.5703125" customWidth="1"/>
    <col min="5" max="5" width="22" customWidth="1"/>
    <col min="6" max="6" width="21.5703125" customWidth="1"/>
    <col min="7" max="7" width="23" customWidth="1"/>
    <col min="8" max="8" width="20.85546875" customWidth="1"/>
    <col min="9" max="9" width="21.85546875" customWidth="1"/>
    <col min="10" max="10" width="19.42578125" customWidth="1"/>
    <col min="11" max="11" width="11.28515625" customWidth="1"/>
    <col min="12" max="12" width="22.5703125" customWidth="1"/>
    <col min="13" max="13" width="9.140625" customWidth="1"/>
  </cols>
  <sheetData>
    <row r="1" spans="1:12" ht="65.25" customHeight="1" x14ac:dyDescent="0.2">
      <c r="A1" s="88" t="s">
        <v>217</v>
      </c>
      <c r="B1" s="88" t="s">
        <v>11</v>
      </c>
      <c r="C1" s="88" t="s">
        <v>12</v>
      </c>
      <c r="D1" s="88" t="s">
        <v>13</v>
      </c>
      <c r="E1" s="88" t="s">
        <v>14</v>
      </c>
      <c r="F1" s="89" t="s">
        <v>262</v>
      </c>
      <c r="G1" s="88" t="s">
        <v>136</v>
      </c>
      <c r="H1" s="88" t="s">
        <v>15</v>
      </c>
      <c r="I1" s="88" t="s">
        <v>16</v>
      </c>
      <c r="J1" s="88" t="s">
        <v>17</v>
      </c>
      <c r="K1" s="88" t="s">
        <v>137</v>
      </c>
      <c r="L1" s="88" t="s">
        <v>18</v>
      </c>
    </row>
    <row r="2" spans="1:12" ht="3.75" customHeight="1" thickBot="1" x14ac:dyDescent="0.25">
      <c r="A2" s="81"/>
      <c r="B2" s="82"/>
      <c r="C2" s="82"/>
      <c r="D2" s="82"/>
      <c r="E2" s="82"/>
      <c r="F2" s="25"/>
      <c r="G2" s="82"/>
      <c r="H2" s="82"/>
      <c r="I2" s="82"/>
      <c r="J2" s="82"/>
      <c r="K2" s="82"/>
      <c r="L2" s="82"/>
    </row>
    <row r="3" spans="1:12" ht="15" x14ac:dyDescent="0.2">
      <c r="A3" s="23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40"/>
    </row>
    <row r="4" spans="1:12" ht="15.75" thickBot="1" x14ac:dyDescent="0.25">
      <c r="A4" s="244" t="s">
        <v>19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</row>
    <row r="5" spans="1:12" ht="30.75" customHeight="1" thickBot="1" x14ac:dyDescent="0.25">
      <c r="A5" s="26" t="s">
        <v>20</v>
      </c>
      <c r="B5" s="27" t="s">
        <v>255</v>
      </c>
      <c r="C5" s="118" t="s">
        <v>310</v>
      </c>
      <c r="D5" s="118" t="s">
        <v>275</v>
      </c>
      <c r="E5" s="118" t="s">
        <v>297</v>
      </c>
      <c r="F5" s="118" t="s">
        <v>273</v>
      </c>
      <c r="G5" s="118" t="s">
        <v>263</v>
      </c>
      <c r="H5" s="118" t="s">
        <v>292</v>
      </c>
      <c r="I5" s="118" t="s">
        <v>253</v>
      </c>
      <c r="J5" s="118" t="s">
        <v>267</v>
      </c>
      <c r="K5" s="118">
        <v>0</v>
      </c>
      <c r="L5" s="118" t="s">
        <v>227</v>
      </c>
    </row>
    <row r="6" spans="1:12" ht="23.25" thickBot="1" x14ac:dyDescent="0.25">
      <c r="A6" s="26" t="s">
        <v>21</v>
      </c>
      <c r="B6" s="27" t="s">
        <v>22</v>
      </c>
      <c r="C6" s="227">
        <v>32750917</v>
      </c>
      <c r="D6" s="118">
        <v>13538704</v>
      </c>
      <c r="E6" s="118">
        <v>8249101</v>
      </c>
      <c r="F6" s="118">
        <v>947210</v>
      </c>
      <c r="G6" s="118">
        <v>3288771</v>
      </c>
      <c r="H6" s="118">
        <v>1177337</v>
      </c>
      <c r="I6" s="118">
        <v>13513740</v>
      </c>
      <c r="J6" s="118">
        <v>5153000</v>
      </c>
      <c r="K6" s="118">
        <v>0</v>
      </c>
      <c r="L6" s="118">
        <v>8000000</v>
      </c>
    </row>
    <row r="7" spans="1:12" ht="27" customHeight="1" thickBot="1" x14ac:dyDescent="0.25">
      <c r="A7" s="26" t="s">
        <v>23</v>
      </c>
      <c r="B7" s="27" t="s">
        <v>256</v>
      </c>
      <c r="C7" s="118" t="s">
        <v>313</v>
      </c>
      <c r="D7" s="118" t="s">
        <v>279</v>
      </c>
      <c r="E7" s="118">
        <v>0</v>
      </c>
      <c r="F7" s="118" t="s">
        <v>270</v>
      </c>
      <c r="G7" s="118" t="s">
        <v>268</v>
      </c>
      <c r="H7" s="118" t="s">
        <v>293</v>
      </c>
      <c r="I7" s="118" t="s">
        <v>254</v>
      </c>
      <c r="J7" s="118" t="s">
        <v>264</v>
      </c>
      <c r="K7" s="118">
        <v>0</v>
      </c>
      <c r="L7" s="118" t="s">
        <v>228</v>
      </c>
    </row>
    <row r="8" spans="1:12" ht="33.75" customHeight="1" thickBot="1" x14ac:dyDescent="0.25">
      <c r="A8" s="26" t="s">
        <v>24</v>
      </c>
      <c r="B8" s="27" t="s">
        <v>25</v>
      </c>
      <c r="C8" s="227">
        <v>462871</v>
      </c>
      <c r="D8" s="118">
        <v>205242</v>
      </c>
      <c r="E8" s="118">
        <v>0</v>
      </c>
      <c r="F8" s="118">
        <v>11376</v>
      </c>
      <c r="G8" s="118">
        <v>29862</v>
      </c>
      <c r="H8" s="118">
        <v>158</v>
      </c>
      <c r="I8" s="118">
        <v>91956</v>
      </c>
      <c r="J8" s="118">
        <v>16707</v>
      </c>
      <c r="K8" s="118">
        <v>0</v>
      </c>
      <c r="L8" s="118">
        <v>4692</v>
      </c>
    </row>
    <row r="9" spans="1:12" ht="34.5" thickBot="1" x14ac:dyDescent="0.25">
      <c r="A9" s="26" t="s">
        <v>26</v>
      </c>
      <c r="B9" s="27" t="s">
        <v>257</v>
      </c>
      <c r="C9" s="118" t="s">
        <v>314</v>
      </c>
      <c r="D9" s="119">
        <v>0</v>
      </c>
      <c r="E9" s="118">
        <v>0</v>
      </c>
      <c r="F9" s="118" t="s">
        <v>271</v>
      </c>
      <c r="G9" s="118" t="s">
        <v>274</v>
      </c>
      <c r="H9" s="119">
        <v>0</v>
      </c>
      <c r="I9" s="118" t="s">
        <v>258</v>
      </c>
      <c r="J9" s="119" t="s">
        <v>265</v>
      </c>
      <c r="K9" s="119">
        <v>0</v>
      </c>
      <c r="L9" s="119">
        <v>0</v>
      </c>
    </row>
    <row r="10" spans="1:12" ht="34.5" thickBot="1" x14ac:dyDescent="0.25">
      <c r="A10" s="26" t="s">
        <v>27</v>
      </c>
      <c r="B10" s="27" t="s">
        <v>28</v>
      </c>
      <c r="C10" s="118">
        <v>397256</v>
      </c>
      <c r="D10" s="119">
        <v>0</v>
      </c>
      <c r="E10" s="118">
        <v>0</v>
      </c>
      <c r="F10" s="119">
        <v>0</v>
      </c>
      <c r="G10" s="119">
        <v>0</v>
      </c>
      <c r="H10" s="119">
        <v>0</v>
      </c>
      <c r="I10" s="118">
        <v>10902</v>
      </c>
      <c r="J10" s="118">
        <v>6377</v>
      </c>
      <c r="K10" s="118">
        <v>0</v>
      </c>
      <c r="L10" s="118">
        <v>0</v>
      </c>
    </row>
    <row r="11" spans="1:12" ht="35.25" thickBot="1" x14ac:dyDescent="0.25">
      <c r="A11" s="26" t="s">
        <v>29</v>
      </c>
      <c r="B11" s="27" t="s">
        <v>259</v>
      </c>
      <c r="C11" s="118" t="s">
        <v>315</v>
      </c>
      <c r="D11" s="118" t="s">
        <v>280</v>
      </c>
      <c r="E11" s="118" t="s">
        <v>298</v>
      </c>
      <c r="F11" s="118" t="s">
        <v>272</v>
      </c>
      <c r="G11" s="118" t="s">
        <v>291</v>
      </c>
      <c r="H11" s="118" t="s">
        <v>294</v>
      </c>
      <c r="I11" s="118" t="s">
        <v>334</v>
      </c>
      <c r="J11" s="118" t="s">
        <v>266</v>
      </c>
      <c r="K11" s="118">
        <v>0</v>
      </c>
      <c r="L11" s="118" t="s">
        <v>335</v>
      </c>
    </row>
    <row r="12" spans="1:12" ht="23.25" thickBot="1" x14ac:dyDescent="0.25">
      <c r="A12" s="26" t="s">
        <v>30</v>
      </c>
      <c r="B12" s="27" t="s">
        <v>31</v>
      </c>
      <c r="C12" s="118">
        <v>33331223</v>
      </c>
      <c r="D12" s="118">
        <v>13740786</v>
      </c>
      <c r="E12" s="118">
        <v>8249101</v>
      </c>
      <c r="F12" s="118">
        <v>958586</v>
      </c>
      <c r="G12" s="118">
        <v>118000</v>
      </c>
      <c r="H12" s="118">
        <v>1177732</v>
      </c>
      <c r="I12" s="118">
        <v>13594794</v>
      </c>
      <c r="J12" s="118">
        <v>5289129</v>
      </c>
      <c r="K12" s="118">
        <v>0</v>
      </c>
      <c r="L12" s="118">
        <v>9900000</v>
      </c>
    </row>
    <row r="13" spans="1:12" ht="77.25" customHeight="1" thickBot="1" x14ac:dyDescent="0.25">
      <c r="A13" s="105">
        <v>5</v>
      </c>
      <c r="B13" s="27" t="s">
        <v>32</v>
      </c>
      <c r="C13" s="120" t="s">
        <v>316</v>
      </c>
      <c r="D13" s="120" t="s">
        <v>204</v>
      </c>
      <c r="E13" s="120" t="s">
        <v>213</v>
      </c>
      <c r="F13" s="120" t="s">
        <v>216</v>
      </c>
      <c r="G13" s="120" t="s">
        <v>205</v>
      </c>
      <c r="H13" s="120" t="s">
        <v>142</v>
      </c>
      <c r="I13" s="120" t="s">
        <v>199</v>
      </c>
      <c r="J13" s="120" t="s">
        <v>142</v>
      </c>
      <c r="K13" s="120" t="s">
        <v>5</v>
      </c>
      <c r="L13" s="120" t="s">
        <v>138</v>
      </c>
    </row>
    <row r="14" spans="1:12" ht="15" x14ac:dyDescent="0.2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40"/>
    </row>
    <row r="15" spans="1:12" ht="15.75" thickBot="1" x14ac:dyDescent="0.25">
      <c r="A15" s="244" t="s">
        <v>33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6"/>
    </row>
    <row r="16" spans="1:12" ht="13.5" thickBot="1" x14ac:dyDescent="0.25">
      <c r="A16" s="247" t="s">
        <v>34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9"/>
    </row>
    <row r="17" spans="1:16" ht="23.25" thickBot="1" x14ac:dyDescent="0.25">
      <c r="A17" s="26" t="s">
        <v>35</v>
      </c>
      <c r="B17" s="27" t="s">
        <v>36</v>
      </c>
      <c r="C17" s="118">
        <v>81674</v>
      </c>
      <c r="D17" s="118">
        <v>9281</v>
      </c>
      <c r="E17" s="118">
        <v>25632</v>
      </c>
      <c r="F17" s="118">
        <v>5212</v>
      </c>
      <c r="G17" s="118">
        <v>22404</v>
      </c>
      <c r="H17" s="118">
        <v>7655</v>
      </c>
      <c r="I17" s="118">
        <v>46383</v>
      </c>
      <c r="J17" s="118">
        <v>23037</v>
      </c>
      <c r="K17" s="119" t="s">
        <v>5</v>
      </c>
      <c r="L17" s="118">
        <v>6048</v>
      </c>
    </row>
    <row r="18" spans="1:16" ht="23.25" thickBot="1" x14ac:dyDescent="0.25">
      <c r="A18" s="26" t="s">
        <v>37</v>
      </c>
      <c r="B18" s="27" t="s">
        <v>38</v>
      </c>
      <c r="C18" s="118">
        <v>81942</v>
      </c>
      <c r="D18" s="118">
        <v>9647</v>
      </c>
      <c r="E18" s="118">
        <v>25632</v>
      </c>
      <c r="F18" s="118">
        <v>5626</v>
      </c>
      <c r="G18" s="118">
        <v>23334</v>
      </c>
      <c r="H18" s="118">
        <v>7660</v>
      </c>
      <c r="I18" s="118">
        <v>47206</v>
      </c>
      <c r="J18" s="118">
        <v>23065</v>
      </c>
      <c r="K18" s="119" t="s">
        <v>5</v>
      </c>
      <c r="L18" s="118">
        <v>6085</v>
      </c>
    </row>
    <row r="19" spans="1:16" x14ac:dyDescent="0.2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2"/>
    </row>
    <row r="20" spans="1:16" ht="13.5" thickBot="1" x14ac:dyDescent="0.25">
      <c r="A20" s="241" t="s">
        <v>39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3"/>
      <c r="P20" t="s">
        <v>125</v>
      </c>
    </row>
    <row r="21" spans="1:16" ht="23.25" thickBot="1" x14ac:dyDescent="0.25">
      <c r="A21" s="26" t="s">
        <v>126</v>
      </c>
      <c r="B21" s="27" t="s">
        <v>36</v>
      </c>
      <c r="C21" s="118">
        <v>16722742</v>
      </c>
      <c r="D21" s="118">
        <v>2078070</v>
      </c>
      <c r="E21" s="118">
        <v>7468528</v>
      </c>
      <c r="F21" s="118">
        <v>323488</v>
      </c>
      <c r="G21" s="118">
        <v>1055841</v>
      </c>
      <c r="H21" s="118">
        <v>809360</v>
      </c>
      <c r="I21" s="118">
        <v>2298787</v>
      </c>
      <c r="J21" s="118">
        <v>3352053</v>
      </c>
      <c r="K21" s="119" t="s">
        <v>5</v>
      </c>
      <c r="L21" s="118">
        <v>7464941</v>
      </c>
    </row>
    <row r="22" spans="1:16" ht="23.25" thickBot="1" x14ac:dyDescent="0.25">
      <c r="A22" s="26" t="s">
        <v>128</v>
      </c>
      <c r="B22" s="27" t="s">
        <v>38</v>
      </c>
      <c r="C22" s="118">
        <v>17324700</v>
      </c>
      <c r="D22" s="118">
        <v>2756301</v>
      </c>
      <c r="E22" s="118">
        <v>7468528</v>
      </c>
      <c r="F22" s="118">
        <v>335295</v>
      </c>
      <c r="G22" s="118">
        <v>1084713</v>
      </c>
      <c r="H22" s="118">
        <v>836423</v>
      </c>
      <c r="I22" s="118">
        <v>2383940</v>
      </c>
      <c r="J22" s="118">
        <v>3400862</v>
      </c>
      <c r="K22" s="119" t="s">
        <v>5</v>
      </c>
      <c r="L22" s="118">
        <v>7541423</v>
      </c>
    </row>
    <row r="23" spans="1:16" x14ac:dyDescent="0.2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2"/>
    </row>
    <row r="24" spans="1:16" ht="13.5" thickBot="1" x14ac:dyDescent="0.25">
      <c r="A24" s="241" t="s">
        <v>129</v>
      </c>
      <c r="B24" s="242"/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6" ht="23.25" thickBot="1" x14ac:dyDescent="0.25">
      <c r="A25" s="90" t="s">
        <v>130</v>
      </c>
      <c r="B25" s="91" t="s">
        <v>36</v>
      </c>
      <c r="C25" s="229">
        <v>0.68</v>
      </c>
      <c r="D25" s="131">
        <v>0.15</v>
      </c>
      <c r="E25" s="131">
        <v>0.45</v>
      </c>
      <c r="F25" s="131">
        <v>0.33</v>
      </c>
      <c r="G25" s="131">
        <v>0.95</v>
      </c>
      <c r="H25" s="131">
        <v>0.69</v>
      </c>
      <c r="I25" s="131">
        <v>0.17</v>
      </c>
      <c r="J25" s="131">
        <v>0.90200000000000002</v>
      </c>
      <c r="K25" s="143" t="s">
        <v>5</v>
      </c>
      <c r="L25" s="131">
        <v>0.97</v>
      </c>
    </row>
    <row r="26" spans="1:16" ht="23.25" thickBot="1" x14ac:dyDescent="0.25">
      <c r="A26" s="90" t="s">
        <v>127</v>
      </c>
      <c r="B26" s="91" t="s">
        <v>38</v>
      </c>
      <c r="C26" s="229">
        <v>0.71</v>
      </c>
      <c r="D26" s="131">
        <v>0.2</v>
      </c>
      <c r="E26" s="131">
        <v>0.45</v>
      </c>
      <c r="F26" s="131">
        <v>0.34</v>
      </c>
      <c r="G26" s="131">
        <v>0.95</v>
      </c>
      <c r="H26" s="131">
        <v>0.71</v>
      </c>
      <c r="I26" s="131">
        <v>0.17499999999999999</v>
      </c>
      <c r="J26" s="131">
        <v>0.90300000000000002</v>
      </c>
      <c r="K26" s="143" t="s">
        <v>5</v>
      </c>
      <c r="L26" s="131">
        <v>0.97</v>
      </c>
    </row>
    <row r="27" spans="1:16" x14ac:dyDescent="0.2">
      <c r="A27" s="250"/>
      <c r="B27" s="251"/>
      <c r="C27" s="253"/>
      <c r="D27" s="253"/>
      <c r="E27" s="253"/>
      <c r="F27" s="253"/>
      <c r="G27" s="253"/>
      <c r="H27" s="253"/>
      <c r="I27" s="253"/>
      <c r="J27" s="253"/>
      <c r="K27" s="253"/>
      <c r="L27" s="254"/>
    </row>
    <row r="28" spans="1:16" ht="13.5" thickBot="1" x14ac:dyDescent="0.25">
      <c r="A28" s="241" t="s">
        <v>40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3"/>
    </row>
    <row r="29" spans="1:16" ht="23.25" thickBot="1" x14ac:dyDescent="0.25">
      <c r="A29" s="26" t="s">
        <v>41</v>
      </c>
      <c r="B29" s="27" t="s">
        <v>36</v>
      </c>
      <c r="C29" s="227">
        <v>83755</v>
      </c>
      <c r="D29" s="118">
        <v>17468</v>
      </c>
      <c r="E29" s="118">
        <v>18475</v>
      </c>
      <c r="F29" s="118">
        <v>4027</v>
      </c>
      <c r="G29" s="118">
        <v>24711</v>
      </c>
      <c r="H29" s="118">
        <v>4917</v>
      </c>
      <c r="I29" s="118">
        <v>26280</v>
      </c>
      <c r="J29" s="118">
        <v>18545</v>
      </c>
      <c r="K29" s="119" t="s">
        <v>5</v>
      </c>
      <c r="L29" s="118">
        <v>30470</v>
      </c>
    </row>
    <row r="30" spans="1:16" ht="23.25" thickBot="1" x14ac:dyDescent="0.25">
      <c r="A30" s="26" t="s">
        <v>42</v>
      </c>
      <c r="B30" s="27" t="s">
        <v>38</v>
      </c>
      <c r="C30" s="227">
        <v>83801</v>
      </c>
      <c r="D30" s="118">
        <v>17592</v>
      </c>
      <c r="E30" s="118">
        <v>18475</v>
      </c>
      <c r="F30" s="118">
        <v>4483</v>
      </c>
      <c r="G30" s="118">
        <v>25274</v>
      </c>
      <c r="H30" s="118">
        <v>4921</v>
      </c>
      <c r="I30" s="118">
        <v>26651</v>
      </c>
      <c r="J30" s="118">
        <v>18649</v>
      </c>
      <c r="K30" s="119" t="s">
        <v>5</v>
      </c>
      <c r="L30" s="118">
        <v>34287</v>
      </c>
    </row>
    <row r="31" spans="1:16" x14ac:dyDescent="0.2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7"/>
    </row>
    <row r="32" spans="1:16" ht="13.5" thickBot="1" x14ac:dyDescent="0.25">
      <c r="A32" s="241" t="s">
        <v>143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3"/>
    </row>
    <row r="33" spans="1:12" ht="23.25" thickBot="1" x14ac:dyDescent="0.25">
      <c r="A33" s="26" t="s">
        <v>43</v>
      </c>
      <c r="B33" s="27" t="s">
        <v>36</v>
      </c>
      <c r="C33" s="227">
        <v>10162</v>
      </c>
      <c r="D33" s="118">
        <v>4473</v>
      </c>
      <c r="E33" s="118">
        <v>5080</v>
      </c>
      <c r="F33" s="118">
        <v>1376</v>
      </c>
      <c r="G33" s="118">
        <v>6440</v>
      </c>
      <c r="H33" s="118">
        <v>2001</v>
      </c>
      <c r="I33" s="118">
        <v>3633</v>
      </c>
      <c r="J33" s="118">
        <v>6002</v>
      </c>
      <c r="K33" s="119" t="s">
        <v>5</v>
      </c>
      <c r="L33" s="118">
        <v>9354</v>
      </c>
    </row>
    <row r="34" spans="1:12" x14ac:dyDescent="0.2">
      <c r="A34" s="265" t="s">
        <v>44</v>
      </c>
      <c r="B34" s="265" t="s">
        <v>38</v>
      </c>
      <c r="C34" s="267">
        <v>10178</v>
      </c>
      <c r="D34" s="263">
        <v>4594</v>
      </c>
      <c r="E34" s="263">
        <v>5080</v>
      </c>
      <c r="F34" s="269">
        <v>1402</v>
      </c>
      <c r="G34" s="263">
        <v>6452</v>
      </c>
      <c r="H34" s="263">
        <v>2181</v>
      </c>
      <c r="I34" s="263">
        <v>3794</v>
      </c>
      <c r="J34" s="263">
        <v>5957</v>
      </c>
      <c r="K34" s="272" t="s">
        <v>5</v>
      </c>
      <c r="L34" s="263">
        <v>10683</v>
      </c>
    </row>
    <row r="35" spans="1:12" ht="13.5" thickBot="1" x14ac:dyDescent="0.25">
      <c r="A35" s="266"/>
      <c r="B35" s="266"/>
      <c r="C35" s="268"/>
      <c r="D35" s="264"/>
      <c r="E35" s="264"/>
      <c r="F35" s="270"/>
      <c r="G35" s="271"/>
      <c r="H35" s="271"/>
      <c r="I35" s="264"/>
      <c r="J35" s="264"/>
      <c r="K35" s="271"/>
      <c r="L35" s="264"/>
    </row>
    <row r="36" spans="1:12" x14ac:dyDescent="0.2">
      <c r="A36" s="255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7"/>
    </row>
    <row r="37" spans="1:12" ht="13.5" thickBot="1" x14ac:dyDescent="0.25">
      <c r="A37" s="241" t="s">
        <v>123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3"/>
    </row>
    <row r="38" spans="1:12" ht="23.25" thickBot="1" x14ac:dyDescent="0.25">
      <c r="A38" s="26" t="s">
        <v>45</v>
      </c>
      <c r="B38" s="27" t="s">
        <v>36</v>
      </c>
      <c r="C38" s="230">
        <v>0.98</v>
      </c>
      <c r="D38" s="132">
        <v>0.99</v>
      </c>
      <c r="E38" s="132">
        <v>0.9</v>
      </c>
      <c r="F38" s="132">
        <v>0.95</v>
      </c>
      <c r="G38" s="132">
        <v>0.97</v>
      </c>
      <c r="H38" s="132">
        <v>0.99</v>
      </c>
      <c r="I38" s="132">
        <v>0.95</v>
      </c>
      <c r="J38" s="132">
        <v>0.62</v>
      </c>
      <c r="K38" s="119" t="s">
        <v>5</v>
      </c>
      <c r="L38" s="132">
        <v>0.97</v>
      </c>
    </row>
    <row r="39" spans="1:12" ht="23.25" thickBot="1" x14ac:dyDescent="0.25">
      <c r="A39" s="26" t="s">
        <v>46</v>
      </c>
      <c r="B39" s="27" t="s">
        <v>38</v>
      </c>
      <c r="C39" s="230">
        <v>0.98</v>
      </c>
      <c r="D39" s="132">
        <v>0.99</v>
      </c>
      <c r="E39" s="132">
        <v>0.9</v>
      </c>
      <c r="F39" s="132">
        <v>0.89</v>
      </c>
      <c r="G39" s="132">
        <v>0.97</v>
      </c>
      <c r="H39" s="132">
        <v>0.99</v>
      </c>
      <c r="I39" s="132">
        <v>0.95</v>
      </c>
      <c r="J39" s="132">
        <v>0.63700000000000001</v>
      </c>
      <c r="K39" s="119" t="s">
        <v>5</v>
      </c>
      <c r="L39" s="132">
        <v>0.97</v>
      </c>
    </row>
    <row r="40" spans="1:12" x14ac:dyDescent="0.2">
      <c r="A40" s="97"/>
      <c r="B40" s="98"/>
      <c r="C40" s="99"/>
      <c r="D40" s="99"/>
      <c r="E40" s="99"/>
      <c r="F40" s="99"/>
      <c r="G40" s="99"/>
      <c r="H40" s="99"/>
      <c r="I40" s="99"/>
      <c r="J40" s="99"/>
      <c r="K40" s="100"/>
      <c r="L40" s="101"/>
    </row>
    <row r="41" spans="1:12" ht="13.5" thickBot="1" x14ac:dyDescent="0.25">
      <c r="A41" s="276" t="s">
        <v>148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8"/>
    </row>
    <row r="42" spans="1:12" ht="23.25" thickBot="1" x14ac:dyDescent="0.25">
      <c r="A42" s="106" t="s">
        <v>48</v>
      </c>
      <c r="B42" s="95" t="s">
        <v>36</v>
      </c>
      <c r="C42" s="135">
        <v>0</v>
      </c>
      <c r="D42" s="133">
        <v>3392</v>
      </c>
      <c r="E42" s="133">
        <v>846</v>
      </c>
      <c r="F42" s="133">
        <v>832</v>
      </c>
      <c r="G42" s="133">
        <v>7000</v>
      </c>
      <c r="H42" s="133">
        <v>269</v>
      </c>
      <c r="I42" s="133">
        <v>1040.23</v>
      </c>
      <c r="J42" s="133">
        <v>2561</v>
      </c>
      <c r="K42" s="140" t="s">
        <v>5</v>
      </c>
      <c r="L42" s="133">
        <v>2500</v>
      </c>
    </row>
    <row r="43" spans="1:12" ht="23.25" thickBot="1" x14ac:dyDescent="0.25">
      <c r="A43" s="95" t="s">
        <v>49</v>
      </c>
      <c r="B43" s="95" t="s">
        <v>38</v>
      </c>
      <c r="C43" s="135">
        <v>0</v>
      </c>
      <c r="D43" s="133">
        <v>3195</v>
      </c>
      <c r="E43" s="133">
        <v>846</v>
      </c>
      <c r="F43" s="133">
        <v>876</v>
      </c>
      <c r="G43" s="133">
        <v>6500</v>
      </c>
      <c r="H43" s="133">
        <v>268.8</v>
      </c>
      <c r="I43" s="133">
        <v>1004</v>
      </c>
      <c r="J43" s="133">
        <v>2510</v>
      </c>
      <c r="K43" s="133" t="s">
        <v>5</v>
      </c>
      <c r="L43" s="133">
        <v>2500</v>
      </c>
    </row>
    <row r="44" spans="1:12" x14ac:dyDescent="0.2">
      <c r="A44" s="282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4"/>
    </row>
    <row r="45" spans="1:12" ht="14.25" customHeight="1" thickBot="1" x14ac:dyDescent="0.25">
      <c r="A45" s="279" t="s">
        <v>190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1"/>
    </row>
    <row r="46" spans="1:12" ht="28.5" customHeight="1" thickBot="1" x14ac:dyDescent="0.25">
      <c r="A46" s="107" t="s">
        <v>50</v>
      </c>
      <c r="B46" s="95" t="s">
        <v>36</v>
      </c>
      <c r="C46" s="150">
        <v>236512955</v>
      </c>
      <c r="D46" s="150">
        <v>2392739</v>
      </c>
      <c r="E46" s="150">
        <v>613468</v>
      </c>
      <c r="F46" s="135">
        <v>0</v>
      </c>
      <c r="G46" s="133">
        <v>48005</v>
      </c>
      <c r="H46" s="135">
        <v>0</v>
      </c>
      <c r="I46" s="135">
        <v>0</v>
      </c>
      <c r="J46" s="135">
        <v>0</v>
      </c>
      <c r="K46" s="140" t="s">
        <v>5</v>
      </c>
      <c r="L46" s="133">
        <v>27284</v>
      </c>
    </row>
    <row r="47" spans="1:12" ht="27" customHeight="1" thickBot="1" x14ac:dyDescent="0.25">
      <c r="A47" s="107" t="s">
        <v>52</v>
      </c>
      <c r="B47" s="95" t="s">
        <v>38</v>
      </c>
      <c r="C47" s="150">
        <v>236769149</v>
      </c>
      <c r="D47" s="150">
        <v>2392747</v>
      </c>
      <c r="E47" s="150">
        <v>613468</v>
      </c>
      <c r="F47" s="135">
        <v>0</v>
      </c>
      <c r="G47" s="133">
        <v>15703</v>
      </c>
      <c r="H47" s="135">
        <v>0</v>
      </c>
      <c r="I47" s="135">
        <v>0</v>
      </c>
      <c r="J47" s="135">
        <v>0</v>
      </c>
      <c r="K47" s="140" t="s">
        <v>5</v>
      </c>
      <c r="L47" s="133">
        <v>29340</v>
      </c>
    </row>
    <row r="48" spans="1:12" ht="12.75" customHeight="1" x14ac:dyDescent="0.2">
      <c r="A48" s="282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4"/>
    </row>
    <row r="49" spans="1:12" ht="15.75" customHeight="1" thickBot="1" x14ac:dyDescent="0.25">
      <c r="A49" s="279" t="s">
        <v>191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1"/>
    </row>
    <row r="50" spans="1:12" ht="22.5" customHeight="1" thickBot="1" x14ac:dyDescent="0.25">
      <c r="A50" s="106" t="s">
        <v>153</v>
      </c>
      <c r="B50" s="95" t="s">
        <v>36</v>
      </c>
      <c r="C50" s="133">
        <v>103889.09</v>
      </c>
      <c r="D50" s="133">
        <v>1093.2</v>
      </c>
      <c r="E50" s="133">
        <v>1313</v>
      </c>
      <c r="F50" s="135">
        <v>0</v>
      </c>
      <c r="G50" s="133">
        <v>5352</v>
      </c>
      <c r="H50" s="140">
        <v>0</v>
      </c>
      <c r="I50" s="135">
        <v>0</v>
      </c>
      <c r="J50" s="135">
        <v>0</v>
      </c>
      <c r="K50" s="140" t="s">
        <v>5</v>
      </c>
      <c r="L50" s="135" t="s">
        <v>235</v>
      </c>
    </row>
    <row r="51" spans="1:12" ht="27" customHeight="1" thickBot="1" x14ac:dyDescent="0.25">
      <c r="A51" s="95" t="s">
        <v>154</v>
      </c>
      <c r="B51" s="95" t="s">
        <v>38</v>
      </c>
      <c r="C51" s="133">
        <v>119097</v>
      </c>
      <c r="D51" s="133">
        <v>1136.2</v>
      </c>
      <c r="E51" s="133">
        <v>1313</v>
      </c>
      <c r="F51" s="135">
        <v>0</v>
      </c>
      <c r="G51" s="133">
        <v>5850</v>
      </c>
      <c r="H51" s="135">
        <v>0</v>
      </c>
      <c r="I51" s="135">
        <v>0</v>
      </c>
      <c r="J51" s="135">
        <v>0</v>
      </c>
      <c r="K51" s="135" t="s">
        <v>5</v>
      </c>
      <c r="L51" s="135" t="s">
        <v>236</v>
      </c>
    </row>
    <row r="52" spans="1:12" x14ac:dyDescent="0.2">
      <c r="A52" s="273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5"/>
    </row>
    <row r="53" spans="1:12" ht="15.75" thickBot="1" x14ac:dyDescent="0.25">
      <c r="A53" s="244" t="s">
        <v>47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6"/>
    </row>
    <row r="54" spans="1:12" ht="23.25" thickBot="1" x14ac:dyDescent="0.25">
      <c r="A54" s="26" t="s">
        <v>144</v>
      </c>
      <c r="B54" s="27" t="s">
        <v>131</v>
      </c>
      <c r="C54" s="227">
        <v>7502</v>
      </c>
      <c r="D54" s="118">
        <v>15586</v>
      </c>
      <c r="E54" s="118">
        <v>7803</v>
      </c>
      <c r="F54" s="119">
        <v>592</v>
      </c>
      <c r="G54" s="118">
        <v>2175</v>
      </c>
      <c r="H54" s="118">
        <v>2215</v>
      </c>
      <c r="I54" s="118">
        <v>1153</v>
      </c>
      <c r="J54" s="118">
        <v>7945</v>
      </c>
      <c r="K54" s="119">
        <v>30</v>
      </c>
      <c r="L54" s="118">
        <v>6349</v>
      </c>
    </row>
    <row r="55" spans="1:12" ht="23.25" thickBot="1" x14ac:dyDescent="0.25">
      <c r="A55" s="26" t="s">
        <v>145</v>
      </c>
      <c r="B55" s="27" t="s">
        <v>132</v>
      </c>
      <c r="C55" s="227">
        <v>70576</v>
      </c>
      <c r="D55" s="118">
        <v>18161</v>
      </c>
      <c r="E55" s="118">
        <v>35287</v>
      </c>
      <c r="F55" s="118">
        <v>2224</v>
      </c>
      <c r="G55" s="118">
        <v>8377</v>
      </c>
      <c r="H55" s="118">
        <v>12827</v>
      </c>
      <c r="I55" s="118">
        <v>4334</v>
      </c>
      <c r="J55" s="118">
        <v>12324</v>
      </c>
      <c r="K55" s="119">
        <v>457</v>
      </c>
      <c r="L55" s="118">
        <v>30237</v>
      </c>
    </row>
    <row r="56" spans="1:12" ht="23.25" thickBot="1" x14ac:dyDescent="0.25">
      <c r="A56" s="94" t="s">
        <v>192</v>
      </c>
      <c r="B56" s="27" t="s">
        <v>152</v>
      </c>
      <c r="C56" s="227">
        <v>13317</v>
      </c>
      <c r="D56" s="118">
        <v>20012</v>
      </c>
      <c r="E56" s="118">
        <v>42637</v>
      </c>
      <c r="F56" s="118">
        <v>0</v>
      </c>
      <c r="G56" s="118">
        <v>616</v>
      </c>
      <c r="H56" s="118">
        <v>8062</v>
      </c>
      <c r="I56" s="118">
        <v>4508</v>
      </c>
      <c r="J56" s="118">
        <v>2610</v>
      </c>
      <c r="K56" s="119">
        <v>373</v>
      </c>
      <c r="L56" s="118">
        <v>9486</v>
      </c>
    </row>
    <row r="57" spans="1:12" ht="42.75" customHeight="1" thickBot="1" x14ac:dyDescent="0.25">
      <c r="A57" s="26" t="s">
        <v>193</v>
      </c>
      <c r="B57" s="27" t="s">
        <v>51</v>
      </c>
      <c r="C57" s="227">
        <v>61937</v>
      </c>
      <c r="D57" s="118">
        <v>9048</v>
      </c>
      <c r="E57" s="118">
        <v>9175</v>
      </c>
      <c r="F57" s="119">
        <v>977</v>
      </c>
      <c r="G57" s="118">
        <v>52264</v>
      </c>
      <c r="H57" s="118">
        <v>4217</v>
      </c>
      <c r="I57" s="118">
        <v>1699</v>
      </c>
      <c r="J57" s="118">
        <v>9454</v>
      </c>
      <c r="K57" s="119">
        <v>134</v>
      </c>
      <c r="L57" s="118">
        <v>9486</v>
      </c>
    </row>
    <row r="58" spans="1:12" ht="58.5" customHeight="1" thickBot="1" x14ac:dyDescent="0.25">
      <c r="A58" s="26" t="s">
        <v>194</v>
      </c>
      <c r="B58" s="27" t="s">
        <v>53</v>
      </c>
      <c r="C58" s="227">
        <v>2894</v>
      </c>
      <c r="D58" s="118">
        <v>2828</v>
      </c>
      <c r="E58" s="118">
        <v>5348</v>
      </c>
      <c r="F58" s="118">
        <v>414</v>
      </c>
      <c r="G58" s="118">
        <v>1187</v>
      </c>
      <c r="H58" s="118">
        <v>694</v>
      </c>
      <c r="I58" s="118">
        <v>3976</v>
      </c>
      <c r="J58" s="118">
        <v>7086</v>
      </c>
      <c r="K58" s="119">
        <v>0</v>
      </c>
      <c r="L58" s="118">
        <v>4202</v>
      </c>
    </row>
    <row r="59" spans="1:12" x14ac:dyDescent="0.2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2"/>
    </row>
    <row r="60" spans="1:12" ht="13.5" thickBot="1" x14ac:dyDescent="0.25">
      <c r="A60" s="241" t="s">
        <v>54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3"/>
    </row>
    <row r="61" spans="1:12" s="32" customFormat="1" ht="23.25" thickBot="1" x14ac:dyDescent="0.25">
      <c r="A61" s="93">
        <v>16</v>
      </c>
      <c r="B61" s="29" t="s">
        <v>55</v>
      </c>
      <c r="C61" s="118">
        <v>3882229</v>
      </c>
      <c r="D61" s="118">
        <v>1574928</v>
      </c>
      <c r="E61" s="218">
        <v>914993</v>
      </c>
      <c r="F61" s="148">
        <v>60508</v>
      </c>
      <c r="G61" s="136">
        <v>1300084</v>
      </c>
      <c r="H61" s="217">
        <v>1100986</v>
      </c>
      <c r="I61" s="118">
        <v>592236</v>
      </c>
      <c r="J61" s="136">
        <v>1121702</v>
      </c>
      <c r="K61" s="136">
        <v>12398</v>
      </c>
      <c r="L61" s="136">
        <v>5305189</v>
      </c>
    </row>
    <row r="62" spans="1:12" ht="13.5" thickBot="1" x14ac:dyDescent="0.25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2"/>
    </row>
    <row r="63" spans="1:12" x14ac:dyDescent="0.2">
      <c r="A63" s="250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2"/>
    </row>
    <row r="64" spans="1:12" ht="13.5" thickBot="1" x14ac:dyDescent="0.25">
      <c r="A64" s="241" t="s">
        <v>56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3"/>
    </row>
    <row r="65" spans="1:12" ht="13.5" thickBot="1" x14ac:dyDescent="0.25">
      <c r="A65" s="26" t="s">
        <v>60</v>
      </c>
      <c r="B65" s="27" t="s">
        <v>57</v>
      </c>
      <c r="C65" s="230">
        <v>0.02</v>
      </c>
      <c r="D65" s="132">
        <v>0.05</v>
      </c>
      <c r="E65" s="132">
        <v>0.03</v>
      </c>
      <c r="F65" s="132">
        <v>0.31</v>
      </c>
      <c r="G65" s="119" t="s">
        <v>5</v>
      </c>
      <c r="H65" s="132">
        <v>0.05</v>
      </c>
      <c r="I65" s="132">
        <v>0.04</v>
      </c>
      <c r="J65" s="132">
        <v>0.2</v>
      </c>
      <c r="K65" s="132">
        <v>5.9999999999999995E-4</v>
      </c>
      <c r="L65" s="132">
        <v>4.9000000000000002E-2</v>
      </c>
    </row>
    <row r="66" spans="1:12" ht="13.5" thickBot="1" x14ac:dyDescent="0.25">
      <c r="A66" s="26" t="s">
        <v>62</v>
      </c>
      <c r="B66" s="27" t="s">
        <v>58</v>
      </c>
      <c r="C66" s="230">
        <v>0.98</v>
      </c>
      <c r="D66" s="132">
        <v>0.95</v>
      </c>
      <c r="E66" s="132">
        <v>0.97</v>
      </c>
      <c r="F66" s="132">
        <v>0.69</v>
      </c>
      <c r="G66" s="119" t="s">
        <v>5</v>
      </c>
      <c r="H66" s="132">
        <v>0.95</v>
      </c>
      <c r="I66" s="132">
        <v>0.96</v>
      </c>
      <c r="J66" s="132">
        <v>0.8</v>
      </c>
      <c r="K66" s="132">
        <v>0.99939999999999996</v>
      </c>
      <c r="L66" s="132">
        <v>0.95099999999999996</v>
      </c>
    </row>
    <row r="67" spans="1:12" x14ac:dyDescent="0.2">
      <c r="A67" s="97"/>
      <c r="B67" s="98"/>
      <c r="C67" s="99"/>
      <c r="D67" s="99"/>
      <c r="E67" s="99"/>
      <c r="F67" s="99"/>
      <c r="G67" s="100"/>
      <c r="H67" s="100"/>
      <c r="I67" s="99"/>
      <c r="J67" s="99"/>
      <c r="K67" s="99"/>
      <c r="L67" s="101"/>
    </row>
    <row r="68" spans="1:12" ht="15" customHeight="1" thickBot="1" x14ac:dyDescent="0.25">
      <c r="A68" s="276" t="s">
        <v>147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8"/>
    </row>
    <row r="69" spans="1:12" ht="49.5" customHeight="1" thickBot="1" x14ac:dyDescent="0.25">
      <c r="A69" s="106" t="s">
        <v>64</v>
      </c>
      <c r="B69" s="95" t="s">
        <v>187</v>
      </c>
      <c r="C69" s="137" t="s">
        <v>201</v>
      </c>
      <c r="D69" s="137" t="s">
        <v>201</v>
      </c>
      <c r="E69" s="137" t="s">
        <v>201</v>
      </c>
      <c r="F69" s="137" t="s">
        <v>202</v>
      </c>
      <c r="G69" s="137" t="s">
        <v>201</v>
      </c>
      <c r="H69" s="137" t="s">
        <v>201</v>
      </c>
      <c r="I69" s="137" t="s">
        <v>201</v>
      </c>
      <c r="J69" s="137" t="s">
        <v>201</v>
      </c>
      <c r="K69" s="137" t="s">
        <v>201</v>
      </c>
      <c r="L69" s="137" t="s">
        <v>201</v>
      </c>
    </row>
    <row r="70" spans="1:12" ht="51.75" customHeight="1" thickBot="1" x14ac:dyDescent="0.25">
      <c r="A70" s="106" t="s">
        <v>66</v>
      </c>
      <c r="B70" s="102" t="s">
        <v>188</v>
      </c>
      <c r="C70" s="225" t="s">
        <v>327</v>
      </c>
      <c r="D70" s="225">
        <v>2213</v>
      </c>
      <c r="E70" s="225">
        <v>2200</v>
      </c>
      <c r="F70" s="137" t="s">
        <v>5</v>
      </c>
      <c r="G70" s="136">
        <v>2075</v>
      </c>
      <c r="H70" s="217">
        <v>848</v>
      </c>
      <c r="I70" s="136">
        <v>16186</v>
      </c>
      <c r="J70" s="136">
        <v>2446</v>
      </c>
      <c r="K70" s="136">
        <v>373</v>
      </c>
      <c r="L70" s="136">
        <v>12681</v>
      </c>
    </row>
    <row r="71" spans="1:12" ht="52.5" customHeight="1" thickBot="1" x14ac:dyDescent="0.25">
      <c r="A71" s="106" t="s">
        <v>195</v>
      </c>
      <c r="B71" s="102" t="s">
        <v>155</v>
      </c>
      <c r="C71" s="231" t="s">
        <v>328</v>
      </c>
      <c r="D71" s="136">
        <v>1440286</v>
      </c>
      <c r="E71" s="132">
        <v>1.6E-2</v>
      </c>
      <c r="F71" s="137" t="s">
        <v>5</v>
      </c>
      <c r="G71" s="136">
        <v>278346</v>
      </c>
      <c r="H71" s="217" t="s">
        <v>295</v>
      </c>
      <c r="I71" s="136">
        <v>783635</v>
      </c>
      <c r="J71" s="136">
        <v>81759</v>
      </c>
      <c r="K71" s="139" t="s">
        <v>5</v>
      </c>
      <c r="L71" s="136">
        <v>362036</v>
      </c>
    </row>
    <row r="72" spans="1:12" ht="54.75" customHeight="1" thickBot="1" x14ac:dyDescent="0.25">
      <c r="A72" s="106" t="s">
        <v>196</v>
      </c>
      <c r="B72" s="102" t="s">
        <v>156</v>
      </c>
      <c r="C72" s="231" t="s">
        <v>329</v>
      </c>
      <c r="D72" s="136">
        <v>1677842</v>
      </c>
      <c r="E72" s="132">
        <v>4.2999999999999997E-2</v>
      </c>
      <c r="F72" s="137" t="s">
        <v>5</v>
      </c>
      <c r="G72" s="136">
        <v>280421</v>
      </c>
      <c r="H72" s="217" t="s">
        <v>295</v>
      </c>
      <c r="I72" s="136">
        <v>955770</v>
      </c>
      <c r="J72" s="136">
        <v>79091</v>
      </c>
      <c r="K72" s="139" t="s">
        <v>5</v>
      </c>
      <c r="L72" s="136">
        <v>653168</v>
      </c>
    </row>
    <row r="73" spans="1:12" ht="56.25" customHeight="1" thickBot="1" x14ac:dyDescent="0.25">
      <c r="A73" s="107">
        <v>20</v>
      </c>
      <c r="B73" s="102" t="s">
        <v>157</v>
      </c>
      <c r="C73" s="232">
        <v>0.05</v>
      </c>
      <c r="D73" s="139">
        <v>0.05</v>
      </c>
      <c r="E73" s="139">
        <v>0.01</v>
      </c>
      <c r="F73" s="139">
        <v>0</v>
      </c>
      <c r="G73" s="139">
        <v>0.11940000000000001</v>
      </c>
      <c r="H73" s="219">
        <v>6.0000000000000001E-3</v>
      </c>
      <c r="I73" s="142">
        <v>5.0000000000000001E-4</v>
      </c>
      <c r="J73" s="139">
        <v>1.4500000000000001E-2</v>
      </c>
      <c r="K73" s="139" t="s">
        <v>5</v>
      </c>
      <c r="L73" s="139">
        <v>0.08</v>
      </c>
    </row>
    <row r="74" spans="1:12" x14ac:dyDescent="0.2">
      <c r="A74" s="273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5"/>
    </row>
    <row r="75" spans="1:12" ht="15.75" thickBot="1" x14ac:dyDescent="0.25">
      <c r="A75" s="244" t="s">
        <v>59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6"/>
    </row>
    <row r="76" spans="1:12" ht="23.25" thickBot="1" x14ac:dyDescent="0.25">
      <c r="A76" s="26" t="s">
        <v>75</v>
      </c>
      <c r="B76" s="27" t="s">
        <v>61</v>
      </c>
      <c r="C76" s="118">
        <v>37514</v>
      </c>
      <c r="D76" s="118">
        <v>62531</v>
      </c>
      <c r="E76" s="118">
        <v>12000</v>
      </c>
      <c r="F76" s="118">
        <v>1439</v>
      </c>
      <c r="G76" s="118">
        <v>5670</v>
      </c>
      <c r="H76" s="118">
        <v>1785</v>
      </c>
      <c r="I76" s="118">
        <v>7749</v>
      </c>
      <c r="J76" s="118">
        <v>12650</v>
      </c>
      <c r="K76" s="118">
        <v>3000</v>
      </c>
      <c r="L76" s="118">
        <v>16192</v>
      </c>
    </row>
    <row r="77" spans="1:12" ht="23.25" thickBot="1" x14ac:dyDescent="0.25">
      <c r="A77" s="26" t="s">
        <v>77</v>
      </c>
      <c r="B77" s="27" t="s">
        <v>63</v>
      </c>
      <c r="C77" s="118">
        <v>41144</v>
      </c>
      <c r="D77" s="118">
        <v>36133</v>
      </c>
      <c r="E77" s="118">
        <v>12200</v>
      </c>
      <c r="F77" s="118">
        <v>1439</v>
      </c>
      <c r="G77" s="118">
        <v>5670</v>
      </c>
      <c r="H77" s="118">
        <v>1785</v>
      </c>
      <c r="I77" s="118">
        <v>7749</v>
      </c>
      <c r="J77" s="118">
        <v>12650</v>
      </c>
      <c r="K77" s="118">
        <v>3000</v>
      </c>
      <c r="L77" s="118">
        <v>16192</v>
      </c>
    </row>
    <row r="78" spans="1:12" ht="23.25" thickBot="1" x14ac:dyDescent="0.25">
      <c r="A78" s="26" t="s">
        <v>79</v>
      </c>
      <c r="B78" s="27" t="s">
        <v>65</v>
      </c>
      <c r="C78" s="118">
        <v>416702</v>
      </c>
      <c r="D78" s="118">
        <v>276672</v>
      </c>
      <c r="E78" s="118">
        <v>116285</v>
      </c>
      <c r="F78" s="118">
        <v>10500</v>
      </c>
      <c r="G78" s="118">
        <v>21000</v>
      </c>
      <c r="H78" s="118">
        <v>14600</v>
      </c>
      <c r="I78" s="118">
        <v>100133</v>
      </c>
      <c r="J78" s="118">
        <v>101000</v>
      </c>
      <c r="K78" s="118">
        <v>18000</v>
      </c>
      <c r="L78" s="118">
        <v>157000</v>
      </c>
    </row>
    <row r="79" spans="1:12" ht="28.5" customHeight="1" thickBot="1" x14ac:dyDescent="0.25">
      <c r="A79" s="26" t="s">
        <v>81</v>
      </c>
      <c r="B79" s="27" t="s">
        <v>67</v>
      </c>
      <c r="C79" s="118">
        <v>454781</v>
      </c>
      <c r="D79" s="118">
        <v>356672</v>
      </c>
      <c r="E79" s="118">
        <v>116285</v>
      </c>
      <c r="F79" s="118">
        <v>10500</v>
      </c>
      <c r="G79" s="118">
        <v>21231</v>
      </c>
      <c r="H79" s="118">
        <v>14600</v>
      </c>
      <c r="I79" s="118">
        <v>100133</v>
      </c>
      <c r="J79" s="118">
        <v>101000</v>
      </c>
      <c r="K79" s="118">
        <v>18000</v>
      </c>
      <c r="L79" s="118">
        <v>157000</v>
      </c>
    </row>
    <row r="80" spans="1:12" ht="15.75" customHeight="1" x14ac:dyDescent="0.2">
      <c r="A80" s="285" t="s">
        <v>146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7"/>
    </row>
    <row r="81" spans="1:12" ht="13.5" thickBot="1" x14ac:dyDescent="0.2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90"/>
    </row>
    <row r="82" spans="1:12" ht="36" customHeight="1" thickBot="1" x14ac:dyDescent="0.25">
      <c r="A82" s="108" t="s">
        <v>82</v>
      </c>
      <c r="B82" s="95" t="s">
        <v>189</v>
      </c>
      <c r="C82" s="227">
        <v>14</v>
      </c>
      <c r="D82" s="118">
        <v>11</v>
      </c>
      <c r="E82" s="118">
        <v>5</v>
      </c>
      <c r="F82" s="118">
        <v>16</v>
      </c>
      <c r="G82" s="118">
        <v>6</v>
      </c>
      <c r="H82" s="118">
        <v>7</v>
      </c>
      <c r="I82" s="118">
        <v>12</v>
      </c>
      <c r="J82" s="118">
        <v>5</v>
      </c>
      <c r="K82" s="118">
        <v>5</v>
      </c>
      <c r="L82" s="118">
        <v>9</v>
      </c>
    </row>
    <row r="83" spans="1:12" ht="70.5" customHeight="1" thickBot="1" x14ac:dyDescent="0.25">
      <c r="A83" s="108" t="s">
        <v>85</v>
      </c>
      <c r="B83" s="96" t="s">
        <v>158</v>
      </c>
      <c r="C83" s="230">
        <v>0.79</v>
      </c>
      <c r="D83" s="132">
        <v>0.95</v>
      </c>
      <c r="E83" s="132">
        <v>1</v>
      </c>
      <c r="F83" s="132" t="s">
        <v>5</v>
      </c>
      <c r="G83" s="132" t="s">
        <v>5</v>
      </c>
      <c r="H83" s="132">
        <v>0.99</v>
      </c>
      <c r="I83" s="132">
        <v>1</v>
      </c>
      <c r="J83" s="132">
        <v>1</v>
      </c>
      <c r="K83" s="132">
        <v>1</v>
      </c>
      <c r="L83" s="132">
        <v>0.56000000000000005</v>
      </c>
    </row>
    <row r="84" spans="1:12" x14ac:dyDescent="0.2">
      <c r="A84" s="273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5"/>
    </row>
    <row r="85" spans="1:12" ht="15.75" thickBot="1" x14ac:dyDescent="0.25">
      <c r="A85" s="244" t="s">
        <v>149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6"/>
    </row>
    <row r="86" spans="1:12" ht="23.25" thickBot="1" x14ac:dyDescent="0.25">
      <c r="A86" s="107" t="s">
        <v>159</v>
      </c>
      <c r="B86" s="95" t="s">
        <v>69</v>
      </c>
      <c r="C86" s="234">
        <v>346.5</v>
      </c>
      <c r="D86" s="140">
        <v>67.17</v>
      </c>
      <c r="E86" s="140">
        <v>51.4</v>
      </c>
      <c r="F86" s="140">
        <v>7</v>
      </c>
      <c r="G86" s="140">
        <v>34.57</v>
      </c>
      <c r="H86" s="140">
        <v>15.6</v>
      </c>
      <c r="I86" s="140">
        <v>19.47</v>
      </c>
      <c r="J86" s="140">
        <v>74</v>
      </c>
      <c r="K86" s="140">
        <v>2</v>
      </c>
      <c r="L86" s="140">
        <v>115.9</v>
      </c>
    </row>
    <row r="87" spans="1:12" ht="23.25" thickBot="1" x14ac:dyDescent="0.25">
      <c r="A87" s="107" t="s">
        <v>160</v>
      </c>
      <c r="B87" s="95" t="s">
        <v>70</v>
      </c>
      <c r="C87" s="234">
        <v>338.9</v>
      </c>
      <c r="D87" s="140">
        <v>69.03</v>
      </c>
      <c r="E87" s="140">
        <v>47</v>
      </c>
      <c r="F87" s="140">
        <v>10</v>
      </c>
      <c r="G87" s="140">
        <v>35.909999999999997</v>
      </c>
      <c r="H87" s="140">
        <v>15.6</v>
      </c>
      <c r="I87" s="140">
        <v>21.63</v>
      </c>
      <c r="J87" s="140">
        <v>73</v>
      </c>
      <c r="K87" s="140">
        <v>2</v>
      </c>
      <c r="L87" s="140">
        <v>136.19999999999999</v>
      </c>
    </row>
    <row r="88" spans="1:12" ht="23.25" thickBot="1" x14ac:dyDescent="0.25">
      <c r="A88" s="107" t="s">
        <v>197</v>
      </c>
      <c r="B88" s="95" t="s">
        <v>161</v>
      </c>
      <c r="C88" s="232">
        <v>0.42599999999999999</v>
      </c>
      <c r="D88" s="139">
        <v>0.35</v>
      </c>
      <c r="E88" s="139">
        <v>0.32</v>
      </c>
      <c r="F88" s="139">
        <v>0</v>
      </c>
      <c r="G88" s="139">
        <v>0.33360000000000001</v>
      </c>
      <c r="H88" s="139">
        <v>0.57999999999999996</v>
      </c>
      <c r="I88" s="139">
        <v>0.254</v>
      </c>
      <c r="J88" s="139">
        <v>0.32879999999999998</v>
      </c>
      <c r="K88" s="139">
        <v>1</v>
      </c>
      <c r="L88" s="139">
        <v>0.37</v>
      </c>
    </row>
    <row r="89" spans="1:12" ht="23.25" thickBot="1" x14ac:dyDescent="0.25">
      <c r="A89" s="107" t="s">
        <v>198</v>
      </c>
      <c r="B89" s="95" t="s">
        <v>162</v>
      </c>
      <c r="C89" s="232">
        <v>0.57399999999999995</v>
      </c>
      <c r="D89" s="139">
        <v>0.65</v>
      </c>
      <c r="E89" s="139">
        <v>0.68</v>
      </c>
      <c r="F89" s="139">
        <v>1</v>
      </c>
      <c r="G89" s="139">
        <v>0.69640000000000002</v>
      </c>
      <c r="H89" s="139">
        <v>0.42</v>
      </c>
      <c r="I89" s="139">
        <v>0.21629999999999999</v>
      </c>
      <c r="J89" s="139">
        <v>0.67120000000000002</v>
      </c>
      <c r="K89" s="139">
        <v>0</v>
      </c>
      <c r="L89" s="139">
        <v>0.63</v>
      </c>
    </row>
    <row r="90" spans="1:12" ht="23.25" thickBot="1" x14ac:dyDescent="0.25">
      <c r="A90" s="107" t="s">
        <v>239</v>
      </c>
      <c r="B90" s="95" t="s">
        <v>242</v>
      </c>
      <c r="C90" s="232">
        <v>0</v>
      </c>
      <c r="D90" s="139" t="s">
        <v>5</v>
      </c>
      <c r="E90" s="139" t="s">
        <v>200</v>
      </c>
      <c r="F90" s="139">
        <v>0</v>
      </c>
      <c r="G90" s="139" t="s">
        <v>5</v>
      </c>
      <c r="H90" s="139">
        <v>0</v>
      </c>
      <c r="I90" s="139">
        <v>0</v>
      </c>
      <c r="J90" s="139">
        <v>0</v>
      </c>
      <c r="K90" s="139">
        <v>0</v>
      </c>
      <c r="L90" s="139" t="s">
        <v>200</v>
      </c>
    </row>
    <row r="91" spans="1:12" ht="34.5" thickBot="1" x14ac:dyDescent="0.25">
      <c r="A91" s="107" t="s">
        <v>240</v>
      </c>
      <c r="B91" s="95" t="s">
        <v>243</v>
      </c>
      <c r="C91" s="232">
        <v>0</v>
      </c>
      <c r="D91" s="139" t="s">
        <v>5</v>
      </c>
      <c r="E91" s="139" t="s">
        <v>200</v>
      </c>
      <c r="F91" s="139">
        <v>0</v>
      </c>
      <c r="G91" s="139" t="s">
        <v>5</v>
      </c>
      <c r="H91" s="139">
        <v>0</v>
      </c>
      <c r="I91" s="139">
        <v>0</v>
      </c>
      <c r="J91" s="139">
        <v>0</v>
      </c>
      <c r="K91" s="139">
        <v>0</v>
      </c>
      <c r="L91" s="139" t="s">
        <v>200</v>
      </c>
    </row>
    <row r="92" spans="1:12" ht="23.25" thickBot="1" x14ac:dyDescent="0.25">
      <c r="A92" s="107" t="s">
        <v>241</v>
      </c>
      <c r="B92" s="95" t="s">
        <v>244</v>
      </c>
      <c r="C92" s="232">
        <v>0</v>
      </c>
      <c r="D92" s="139" t="s">
        <v>5</v>
      </c>
      <c r="E92" s="139" t="s">
        <v>200</v>
      </c>
      <c r="F92" s="139">
        <v>0</v>
      </c>
      <c r="G92" s="139" t="s">
        <v>5</v>
      </c>
      <c r="H92" s="139">
        <v>0</v>
      </c>
      <c r="I92" s="139">
        <v>0</v>
      </c>
      <c r="J92" s="139">
        <v>0</v>
      </c>
      <c r="K92" s="139">
        <v>0</v>
      </c>
      <c r="L92" s="139">
        <v>0</v>
      </c>
    </row>
    <row r="93" spans="1:12" ht="39" customHeight="1" thickBot="1" x14ac:dyDescent="0.25">
      <c r="A93" s="107">
        <v>26</v>
      </c>
      <c r="B93" s="95" t="s">
        <v>150</v>
      </c>
      <c r="C93" s="232">
        <v>1.2999999999999999E-2</v>
      </c>
      <c r="D93" s="139" t="s">
        <v>5</v>
      </c>
      <c r="E93" s="139" t="s">
        <v>200</v>
      </c>
      <c r="F93" s="139">
        <v>0</v>
      </c>
      <c r="G93" s="139" t="s">
        <v>5</v>
      </c>
      <c r="H93" s="139">
        <v>0</v>
      </c>
      <c r="I93" s="139">
        <v>0.11600000000000001</v>
      </c>
      <c r="J93" s="139">
        <v>0</v>
      </c>
      <c r="K93" s="139">
        <v>0</v>
      </c>
      <c r="L93" s="139">
        <v>9.4E-2</v>
      </c>
    </row>
    <row r="94" spans="1:12" ht="45.75" thickBot="1" x14ac:dyDescent="0.25">
      <c r="A94" s="107">
        <v>27</v>
      </c>
      <c r="B94" s="95" t="s">
        <v>151</v>
      </c>
      <c r="C94" s="232">
        <v>0.91400000000000003</v>
      </c>
      <c r="D94" s="139" t="s">
        <v>5</v>
      </c>
      <c r="E94" s="139" t="s">
        <v>200</v>
      </c>
      <c r="F94" s="139">
        <v>1</v>
      </c>
      <c r="G94" s="139" t="s">
        <v>5</v>
      </c>
      <c r="H94" s="139">
        <v>1</v>
      </c>
      <c r="I94" s="139">
        <v>1</v>
      </c>
      <c r="J94" s="139">
        <v>0.90410000000000001</v>
      </c>
      <c r="K94" s="139">
        <v>0</v>
      </c>
      <c r="L94" s="139" t="s">
        <v>200</v>
      </c>
    </row>
    <row r="95" spans="1:12" ht="27" customHeight="1" thickBot="1" x14ac:dyDescent="0.25">
      <c r="A95" s="107" t="s">
        <v>169</v>
      </c>
      <c r="B95" s="95" t="s">
        <v>164</v>
      </c>
      <c r="C95" s="232">
        <v>6.2E-2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2.3E-2</v>
      </c>
      <c r="J95" s="139">
        <v>1.37E-2</v>
      </c>
      <c r="K95" s="139">
        <v>0</v>
      </c>
      <c r="L95" s="139">
        <v>0.19400000000000001</v>
      </c>
    </row>
    <row r="96" spans="1:12" ht="24" thickBot="1" x14ac:dyDescent="0.25">
      <c r="A96" s="107" t="s">
        <v>170</v>
      </c>
      <c r="B96" s="104" t="s">
        <v>163</v>
      </c>
      <c r="C96" s="232">
        <v>0.128</v>
      </c>
      <c r="D96" s="139">
        <v>0.12</v>
      </c>
      <c r="E96" s="139">
        <v>0.19</v>
      </c>
      <c r="F96" s="139">
        <v>0.1</v>
      </c>
      <c r="G96" s="139">
        <v>5.3600000000000002E-2</v>
      </c>
      <c r="H96" s="139">
        <v>0</v>
      </c>
      <c r="I96" s="139">
        <v>0.19900000000000001</v>
      </c>
      <c r="J96" s="139">
        <v>0.13700000000000001</v>
      </c>
      <c r="K96" s="139">
        <v>0.5</v>
      </c>
      <c r="L96" s="139">
        <v>0.187</v>
      </c>
    </row>
    <row r="97" spans="1:12" ht="23.25" thickBot="1" x14ac:dyDescent="0.25">
      <c r="A97" s="107" t="s">
        <v>171</v>
      </c>
      <c r="B97" s="95" t="s">
        <v>165</v>
      </c>
      <c r="C97" s="232">
        <v>0.24399999999999999</v>
      </c>
      <c r="D97" s="139">
        <v>0.27</v>
      </c>
      <c r="E97" s="139">
        <v>0.23699999999999999</v>
      </c>
      <c r="F97" s="139">
        <v>0.1</v>
      </c>
      <c r="G97" s="139">
        <v>0.1429</v>
      </c>
      <c r="H97" s="139">
        <v>0.06</v>
      </c>
      <c r="I97" s="139">
        <v>0.30199999999999999</v>
      </c>
      <c r="J97" s="139">
        <v>0.24660000000000001</v>
      </c>
      <c r="K97" s="139">
        <v>0</v>
      </c>
      <c r="L97" s="139">
        <v>0.17299999999999999</v>
      </c>
    </row>
    <row r="98" spans="1:12" ht="23.25" thickBot="1" x14ac:dyDescent="0.25">
      <c r="A98" s="107" t="s">
        <v>172</v>
      </c>
      <c r="B98" s="95" t="s">
        <v>166</v>
      </c>
      <c r="C98" s="232">
        <v>0.30499999999999999</v>
      </c>
      <c r="D98" s="139">
        <v>0.31</v>
      </c>
      <c r="E98" s="139">
        <v>0.23699999999999999</v>
      </c>
      <c r="F98" s="139">
        <v>0.4</v>
      </c>
      <c r="G98" s="139">
        <v>0.30359999999999998</v>
      </c>
      <c r="H98" s="139">
        <v>0.31</v>
      </c>
      <c r="I98" s="139">
        <v>0.33300000000000002</v>
      </c>
      <c r="J98" s="139">
        <v>0.36990000000000001</v>
      </c>
      <c r="K98" s="139">
        <v>0</v>
      </c>
      <c r="L98" s="139">
        <v>0.25900000000000001</v>
      </c>
    </row>
    <row r="99" spans="1:12" ht="34.5" thickBot="1" x14ac:dyDescent="0.25">
      <c r="A99" s="107" t="s">
        <v>173</v>
      </c>
      <c r="B99" s="95" t="s">
        <v>167</v>
      </c>
      <c r="C99" s="232">
        <v>0.23599999999999999</v>
      </c>
      <c r="D99" s="139">
        <v>0.24</v>
      </c>
      <c r="E99" s="139">
        <v>0.24</v>
      </c>
      <c r="F99" s="139">
        <v>0.4</v>
      </c>
      <c r="G99" s="139">
        <v>0.41070000000000001</v>
      </c>
      <c r="H99" s="139">
        <v>0.56999999999999995</v>
      </c>
      <c r="I99" s="139">
        <v>0.14299999999999999</v>
      </c>
      <c r="J99" s="139">
        <v>0.20549999999999999</v>
      </c>
      <c r="K99" s="139">
        <v>0.5</v>
      </c>
      <c r="L99" s="139">
        <v>0.17299999999999999</v>
      </c>
    </row>
    <row r="100" spans="1:12" ht="23.25" thickBot="1" x14ac:dyDescent="0.25">
      <c r="A100" s="107" t="s">
        <v>174</v>
      </c>
      <c r="B100" s="103" t="s">
        <v>168</v>
      </c>
      <c r="C100" s="232">
        <v>2.5999999999999999E-2</v>
      </c>
      <c r="D100" s="139">
        <v>0.05</v>
      </c>
      <c r="E100" s="139">
        <v>0.08</v>
      </c>
      <c r="F100" s="139">
        <v>0</v>
      </c>
      <c r="G100" s="139">
        <v>8.9300000000000004E-2</v>
      </c>
      <c r="H100" s="139">
        <v>0.06</v>
      </c>
      <c r="I100" s="139">
        <v>0</v>
      </c>
      <c r="J100" s="139">
        <v>2.7400000000000001E-2</v>
      </c>
      <c r="K100" s="139">
        <v>0</v>
      </c>
      <c r="L100" s="139" t="s">
        <v>246</v>
      </c>
    </row>
    <row r="101" spans="1:12" ht="13.5" hidden="1" thickBot="1" x14ac:dyDescent="0.25">
      <c r="A101" s="26"/>
      <c r="B101" s="26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x14ac:dyDescent="0.2">
      <c r="A102" s="273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5"/>
    </row>
    <row r="103" spans="1:12" ht="15.75" thickBot="1" x14ac:dyDescent="0.25">
      <c r="A103" s="244" t="s">
        <v>71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6"/>
    </row>
    <row r="104" spans="1:12" ht="23.25" thickBot="1" x14ac:dyDescent="0.25">
      <c r="A104" s="26" t="s">
        <v>175</v>
      </c>
      <c r="B104" s="27" t="s">
        <v>72</v>
      </c>
      <c r="C104" s="141">
        <v>94067658</v>
      </c>
      <c r="D104" s="141">
        <v>9800000</v>
      </c>
      <c r="E104" s="141">
        <v>13980220</v>
      </c>
      <c r="F104" s="141" t="s">
        <v>5</v>
      </c>
      <c r="G104" s="118" t="s">
        <v>5</v>
      </c>
      <c r="H104" s="141">
        <v>2161009</v>
      </c>
      <c r="I104" s="141">
        <v>4928563.49</v>
      </c>
      <c r="J104" s="141">
        <v>14985000</v>
      </c>
      <c r="K104" s="141">
        <v>1000000</v>
      </c>
      <c r="L104" s="141">
        <v>30861039</v>
      </c>
    </row>
    <row r="105" spans="1:12" ht="34.5" thickBot="1" x14ac:dyDescent="0.25">
      <c r="A105" s="26" t="s">
        <v>176</v>
      </c>
      <c r="B105" s="27" t="s">
        <v>73</v>
      </c>
      <c r="C105" s="141" t="s">
        <v>201</v>
      </c>
      <c r="D105" s="119" t="s">
        <v>202</v>
      </c>
      <c r="E105" s="119" t="s">
        <v>201</v>
      </c>
      <c r="F105" s="119" t="s">
        <v>202</v>
      </c>
      <c r="G105" s="118" t="s">
        <v>5</v>
      </c>
      <c r="H105" s="119" t="s">
        <v>202</v>
      </c>
      <c r="I105" s="119" t="s">
        <v>201</v>
      </c>
      <c r="J105" s="119" t="s">
        <v>201</v>
      </c>
      <c r="K105" s="119" t="s">
        <v>201</v>
      </c>
      <c r="L105" s="119" t="s">
        <v>201</v>
      </c>
    </row>
    <row r="106" spans="1:12" ht="15" x14ac:dyDescent="0.2">
      <c r="A106" s="238"/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40"/>
    </row>
    <row r="107" spans="1:12" ht="15.75" thickBot="1" x14ac:dyDescent="0.25">
      <c r="A107" s="244" t="s">
        <v>74</v>
      </c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6"/>
    </row>
    <row r="108" spans="1:12" ht="23.25" thickBot="1" x14ac:dyDescent="0.25">
      <c r="A108" s="26" t="s">
        <v>177</v>
      </c>
      <c r="B108" s="27" t="s">
        <v>76</v>
      </c>
      <c r="C108" s="235" t="s">
        <v>201</v>
      </c>
      <c r="D108" s="119" t="s">
        <v>201</v>
      </c>
      <c r="E108" s="119" t="s">
        <v>201</v>
      </c>
      <c r="F108" s="119" t="s">
        <v>201</v>
      </c>
      <c r="G108" s="119" t="s">
        <v>201</v>
      </c>
      <c r="H108" s="119" t="s">
        <v>201</v>
      </c>
      <c r="I108" s="119" t="s">
        <v>201</v>
      </c>
      <c r="J108" s="119" t="s">
        <v>201</v>
      </c>
      <c r="K108" s="119" t="s">
        <v>201</v>
      </c>
      <c r="L108" s="119" t="s">
        <v>201</v>
      </c>
    </row>
    <row r="109" spans="1:12" ht="23.25" thickBot="1" x14ac:dyDescent="0.25">
      <c r="A109" s="26" t="s">
        <v>178</v>
      </c>
      <c r="B109" s="27" t="s">
        <v>78</v>
      </c>
      <c r="C109" s="230">
        <v>0.79320000000000002</v>
      </c>
      <c r="D109" s="132">
        <v>0.82</v>
      </c>
      <c r="E109" s="132">
        <v>0.87</v>
      </c>
      <c r="F109" s="132">
        <v>1</v>
      </c>
      <c r="G109" s="132">
        <v>0.97</v>
      </c>
      <c r="H109" s="132">
        <v>0.96299999999999997</v>
      </c>
      <c r="I109" s="132">
        <v>0.96060000000000001</v>
      </c>
      <c r="J109" s="132">
        <v>97</v>
      </c>
      <c r="K109" s="132">
        <v>1</v>
      </c>
      <c r="L109" s="132">
        <v>0.89</v>
      </c>
    </row>
    <row r="110" spans="1:12" ht="23.25" thickBot="1" x14ac:dyDescent="0.25">
      <c r="A110" s="26" t="s">
        <v>179</v>
      </c>
      <c r="B110" s="27" t="s">
        <v>80</v>
      </c>
      <c r="C110" s="235" t="s">
        <v>201</v>
      </c>
      <c r="D110" s="119" t="s">
        <v>201</v>
      </c>
      <c r="E110" s="119" t="s">
        <v>201</v>
      </c>
      <c r="F110" s="119" t="s">
        <v>202</v>
      </c>
      <c r="G110" s="119" t="s">
        <v>201</v>
      </c>
      <c r="H110" s="119" t="s">
        <v>202</v>
      </c>
      <c r="I110" s="132" t="s">
        <v>201</v>
      </c>
      <c r="J110" s="119" t="s">
        <v>201</v>
      </c>
      <c r="K110" s="119" t="s">
        <v>202</v>
      </c>
      <c r="L110" s="132" t="s">
        <v>201</v>
      </c>
    </row>
    <row r="111" spans="1:12" ht="23.25" thickBot="1" x14ac:dyDescent="0.25">
      <c r="A111" s="26" t="s">
        <v>180</v>
      </c>
      <c r="B111" s="27" t="s">
        <v>78</v>
      </c>
      <c r="C111" s="230">
        <v>9.6100000000000005E-2</v>
      </c>
      <c r="D111" s="132">
        <v>0.14000000000000001</v>
      </c>
      <c r="E111" s="132">
        <v>0.08</v>
      </c>
      <c r="F111" s="132">
        <v>0</v>
      </c>
      <c r="G111" s="132">
        <v>0.02</v>
      </c>
      <c r="H111" s="132">
        <v>0</v>
      </c>
      <c r="I111" s="132">
        <v>5.0000000000000001E-3</v>
      </c>
      <c r="J111" s="132">
        <v>0.02</v>
      </c>
      <c r="K111" s="132">
        <v>0</v>
      </c>
      <c r="L111" s="132">
        <v>0.1</v>
      </c>
    </row>
    <row r="112" spans="1:12" x14ac:dyDescent="0.2">
      <c r="A112" s="265" t="s">
        <v>181</v>
      </c>
      <c r="B112" s="28" t="s">
        <v>83</v>
      </c>
      <c r="C112" s="291" t="s">
        <v>201</v>
      </c>
      <c r="D112" s="272" t="s">
        <v>201</v>
      </c>
      <c r="E112" s="272" t="s">
        <v>201</v>
      </c>
      <c r="F112" s="272" t="s">
        <v>202</v>
      </c>
      <c r="G112" s="272" t="s">
        <v>201</v>
      </c>
      <c r="H112" s="272" t="s">
        <v>201</v>
      </c>
      <c r="I112" s="293" t="s">
        <v>201</v>
      </c>
      <c r="J112" s="272" t="s">
        <v>201</v>
      </c>
      <c r="K112" s="272" t="s">
        <v>202</v>
      </c>
      <c r="L112" s="293" t="s">
        <v>201</v>
      </c>
    </row>
    <row r="113" spans="1:12" ht="13.5" thickBot="1" x14ac:dyDescent="0.25">
      <c r="A113" s="266"/>
      <c r="B113" s="27" t="s">
        <v>84</v>
      </c>
      <c r="C113" s="292"/>
      <c r="D113" s="271"/>
      <c r="E113" s="271"/>
      <c r="F113" s="271"/>
      <c r="G113" s="271"/>
      <c r="H113" s="271"/>
      <c r="I113" s="294"/>
      <c r="J113" s="271"/>
      <c r="K113" s="271"/>
      <c r="L113" s="294"/>
    </row>
    <row r="114" spans="1:12" ht="23.25" thickBot="1" x14ac:dyDescent="0.25">
      <c r="A114" s="26" t="s">
        <v>182</v>
      </c>
      <c r="B114" s="27" t="s">
        <v>78</v>
      </c>
      <c r="C114" s="230">
        <v>0.1076</v>
      </c>
      <c r="D114" s="132">
        <v>0.04</v>
      </c>
      <c r="E114" s="132">
        <v>0.05</v>
      </c>
      <c r="F114" s="132">
        <v>0</v>
      </c>
      <c r="G114" s="132">
        <v>0.01</v>
      </c>
      <c r="H114" s="132">
        <v>3.6999999999999998E-2</v>
      </c>
      <c r="I114" s="132">
        <v>3.44E-2</v>
      </c>
      <c r="J114" s="132">
        <v>0.01</v>
      </c>
      <c r="K114" s="132">
        <v>0</v>
      </c>
      <c r="L114" s="132">
        <v>4.0000000000000001E-3</v>
      </c>
    </row>
    <row r="115" spans="1:12" ht="13.5" thickBot="1" x14ac:dyDescent="0.25">
      <c r="A115" s="26" t="s">
        <v>183</v>
      </c>
      <c r="B115" s="27" t="s">
        <v>86</v>
      </c>
      <c r="C115" s="235" t="s">
        <v>201</v>
      </c>
      <c r="D115" s="119" t="s">
        <v>202</v>
      </c>
      <c r="E115" s="119" t="s">
        <v>202</v>
      </c>
      <c r="F115" s="119" t="s">
        <v>202</v>
      </c>
      <c r="G115" s="119" t="s">
        <v>202</v>
      </c>
      <c r="H115" s="119" t="s">
        <v>202</v>
      </c>
      <c r="I115" s="119" t="s">
        <v>202</v>
      </c>
      <c r="J115" s="119" t="s">
        <v>202</v>
      </c>
      <c r="K115" s="119" t="s">
        <v>202</v>
      </c>
      <c r="L115" s="119" t="s">
        <v>202</v>
      </c>
    </row>
    <row r="116" spans="1:12" ht="23.25" thickBot="1" x14ac:dyDescent="0.25">
      <c r="A116" s="26" t="s">
        <v>184</v>
      </c>
      <c r="B116" s="27" t="s">
        <v>78</v>
      </c>
      <c r="C116" s="236">
        <v>3.0999999999999999E-3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</row>
    <row r="117" spans="1:12" ht="13.5" thickBot="1" x14ac:dyDescent="0.25">
      <c r="A117" s="26" t="s">
        <v>185</v>
      </c>
      <c r="B117" s="27" t="s">
        <v>87</v>
      </c>
      <c r="C117" s="235" t="s">
        <v>202</v>
      </c>
      <c r="D117" s="119" t="s">
        <v>202</v>
      </c>
      <c r="E117" s="119" t="s">
        <v>202</v>
      </c>
      <c r="F117" s="119" t="s">
        <v>202</v>
      </c>
      <c r="G117" s="119" t="s">
        <v>202</v>
      </c>
      <c r="H117" s="119" t="s">
        <v>202</v>
      </c>
      <c r="I117" s="119" t="s">
        <v>202</v>
      </c>
      <c r="J117" s="119" t="s">
        <v>202</v>
      </c>
      <c r="K117" s="119" t="s">
        <v>202</v>
      </c>
      <c r="L117" s="119" t="s">
        <v>202</v>
      </c>
    </row>
    <row r="118" spans="1:12" ht="23.25" thickBot="1" x14ac:dyDescent="0.25">
      <c r="A118" s="26" t="s">
        <v>186</v>
      </c>
      <c r="B118" s="27" t="s">
        <v>88</v>
      </c>
      <c r="C118" s="230">
        <v>0</v>
      </c>
      <c r="D118" s="132">
        <v>0</v>
      </c>
      <c r="E118" s="132"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</row>
    <row r="120" spans="1:12" ht="18" x14ac:dyDescent="0.25">
      <c r="A120" s="57" t="s">
        <v>134</v>
      </c>
      <c r="B120" s="92" t="s">
        <v>133</v>
      </c>
      <c r="C120" s="32"/>
      <c r="D120" s="32"/>
      <c r="E120" s="32"/>
      <c r="F120" s="32"/>
      <c r="G120" s="32"/>
      <c r="H120" s="32"/>
      <c r="I120" s="32" t="s">
        <v>121</v>
      </c>
      <c r="J120" s="32"/>
      <c r="K120" s="32"/>
      <c r="L120" s="32"/>
    </row>
    <row r="121" spans="1:12" x14ac:dyDescent="0.2">
      <c r="A121" s="58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1:12" x14ac:dyDescent="0.2">
      <c r="A122" s="60" t="s">
        <v>9</v>
      </c>
      <c r="B122" s="126" t="s">
        <v>206</v>
      </c>
      <c r="C122" s="65"/>
      <c r="D122" s="65"/>
      <c r="E122" s="61"/>
      <c r="F122" s="32"/>
      <c r="G122" s="32"/>
      <c r="H122" s="32"/>
      <c r="I122" s="32"/>
      <c r="J122" s="32"/>
      <c r="K122" s="32"/>
      <c r="L122" s="32"/>
    </row>
    <row r="123" spans="1:12" x14ac:dyDescent="0.2">
      <c r="A123" s="60"/>
      <c r="B123" s="126" t="s">
        <v>207</v>
      </c>
      <c r="C123" s="65"/>
      <c r="D123" s="65"/>
      <c r="E123" s="61"/>
      <c r="F123" s="32"/>
      <c r="G123" s="32"/>
      <c r="H123" s="32"/>
      <c r="I123" s="32"/>
      <c r="J123" s="32"/>
      <c r="K123" s="32"/>
      <c r="L123" s="32"/>
    </row>
    <row r="124" spans="1:12" x14ac:dyDescent="0.2">
      <c r="A124" s="60"/>
      <c r="B124" s="126" t="s">
        <v>211</v>
      </c>
      <c r="C124" s="65"/>
      <c r="D124" s="65"/>
      <c r="E124" s="61"/>
      <c r="F124" s="32"/>
      <c r="G124" s="32"/>
      <c r="H124" s="32"/>
      <c r="I124" s="32"/>
      <c r="J124" s="32"/>
      <c r="K124" s="32"/>
      <c r="L124" s="32"/>
    </row>
    <row r="125" spans="1:12" x14ac:dyDescent="0.2">
      <c r="A125" s="60"/>
      <c r="B125" s="126"/>
      <c r="C125" s="65"/>
      <c r="D125" s="65"/>
      <c r="E125" s="61"/>
      <c r="F125" s="32"/>
      <c r="G125" s="32"/>
      <c r="H125" s="32"/>
      <c r="I125" s="32"/>
      <c r="J125" s="32"/>
      <c r="K125" s="32"/>
      <c r="L125" s="32"/>
    </row>
    <row r="126" spans="1:12" x14ac:dyDescent="0.2">
      <c r="A126" s="60" t="s">
        <v>4</v>
      </c>
      <c r="B126" s="61" t="s">
        <v>260</v>
      </c>
      <c r="C126" s="61"/>
      <c r="D126" s="61"/>
      <c r="E126" s="61"/>
      <c r="F126" s="61"/>
      <c r="G126" s="61"/>
      <c r="H126" s="32"/>
      <c r="I126" s="32"/>
      <c r="J126" s="32"/>
      <c r="K126" s="32"/>
      <c r="L126" s="32"/>
    </row>
    <row r="127" spans="1:12" x14ac:dyDescent="0.2">
      <c r="A127" s="60"/>
      <c r="B127" s="126" t="s">
        <v>203</v>
      </c>
      <c r="C127" s="126"/>
      <c r="D127" s="61"/>
      <c r="E127" s="61"/>
      <c r="F127" s="61"/>
      <c r="G127" s="61"/>
      <c r="H127" s="32"/>
      <c r="I127" s="32"/>
      <c r="J127" s="32"/>
      <c r="K127" s="32"/>
      <c r="L127" s="32"/>
    </row>
    <row r="128" spans="1:12" x14ac:dyDescent="0.2">
      <c r="A128" s="60"/>
      <c r="B128" s="127"/>
      <c r="C128" s="127"/>
      <c r="D128" s="116"/>
      <c r="E128" s="116"/>
      <c r="F128" s="116"/>
      <c r="G128" s="32"/>
      <c r="H128" s="32"/>
      <c r="I128" s="32"/>
      <c r="J128" s="32"/>
      <c r="K128" s="32"/>
      <c r="L128" s="32"/>
    </row>
    <row r="129" spans="1:12" x14ac:dyDescent="0.2">
      <c r="A129" s="60" t="s">
        <v>2</v>
      </c>
      <c r="B129" s="126" t="s">
        <v>276</v>
      </c>
      <c r="C129" s="116"/>
      <c r="D129" s="116"/>
      <c r="E129" s="116"/>
      <c r="F129" s="116"/>
      <c r="G129" s="32"/>
      <c r="H129" s="32"/>
      <c r="I129" s="32"/>
      <c r="J129" s="32"/>
      <c r="K129" s="32"/>
      <c r="L129" s="32"/>
    </row>
    <row r="130" spans="1:12" x14ac:dyDescent="0.2">
      <c r="B130" s="149" t="s">
        <v>277</v>
      </c>
      <c r="C130" s="61"/>
      <c r="D130" s="61"/>
      <c r="E130" s="61"/>
      <c r="F130" s="61"/>
      <c r="G130" s="61"/>
      <c r="H130" s="32"/>
      <c r="I130" s="32"/>
      <c r="J130" s="32"/>
      <c r="K130" s="32"/>
      <c r="L130" s="32"/>
    </row>
    <row r="131" spans="1:12" x14ac:dyDescent="0.2">
      <c r="B131" s="149" t="s">
        <v>278</v>
      </c>
      <c r="C131" s="61"/>
      <c r="D131" s="61"/>
      <c r="E131" s="61"/>
      <c r="F131" s="61"/>
      <c r="G131" s="61"/>
      <c r="H131" s="32"/>
      <c r="I131" s="32"/>
      <c r="J131" s="32"/>
      <c r="K131" s="32"/>
      <c r="L131" s="32"/>
    </row>
    <row r="132" spans="1:12" x14ac:dyDescent="0.2">
      <c r="B132" s="61" t="s">
        <v>282</v>
      </c>
      <c r="C132" s="61"/>
      <c r="D132" s="61"/>
      <c r="E132" s="61"/>
      <c r="F132" s="61"/>
      <c r="G132" s="61"/>
      <c r="H132" s="32"/>
      <c r="I132" s="32"/>
      <c r="J132" s="32"/>
      <c r="K132" s="32"/>
      <c r="L132" s="32"/>
    </row>
    <row r="133" spans="1:12" x14ac:dyDescent="0.2">
      <c r="B133" s="61" t="s">
        <v>283</v>
      </c>
      <c r="C133" s="61"/>
      <c r="D133" s="61"/>
      <c r="E133" s="61"/>
      <c r="F133" s="61"/>
      <c r="G133" s="61"/>
      <c r="H133" s="32"/>
      <c r="I133" s="32"/>
      <c r="J133" s="32"/>
      <c r="K133" s="32"/>
      <c r="L133" s="32"/>
    </row>
    <row r="134" spans="1:12" x14ac:dyDescent="0.2">
      <c r="B134" s="151" t="s">
        <v>281</v>
      </c>
      <c r="C134" s="61"/>
      <c r="D134" s="61"/>
      <c r="E134" s="61"/>
      <c r="F134" s="61"/>
      <c r="G134" s="61"/>
      <c r="H134" s="32"/>
      <c r="I134" s="32"/>
      <c r="J134" s="32"/>
      <c r="K134" s="32"/>
      <c r="L134" s="32"/>
    </row>
    <row r="135" spans="1:12" x14ac:dyDescent="0.2">
      <c r="A135" s="60"/>
      <c r="B135" s="126" t="s">
        <v>208</v>
      </c>
      <c r="C135" s="61"/>
      <c r="D135" s="61"/>
      <c r="E135" s="61"/>
      <c r="F135" s="61"/>
      <c r="G135" s="61"/>
      <c r="H135" s="32"/>
      <c r="I135" s="32"/>
      <c r="J135" s="32"/>
      <c r="K135" s="32"/>
      <c r="L135" s="32"/>
    </row>
    <row r="136" spans="1:12" x14ac:dyDescent="0.2">
      <c r="A136" s="60"/>
      <c r="B136" s="126" t="s">
        <v>284</v>
      </c>
      <c r="C136" s="61"/>
      <c r="D136" s="61"/>
      <c r="E136" s="61"/>
      <c r="F136" s="61"/>
      <c r="G136" s="61"/>
      <c r="H136" s="32"/>
      <c r="I136" s="32"/>
      <c r="J136" s="32"/>
      <c r="K136" s="32"/>
      <c r="L136" s="32"/>
    </row>
    <row r="137" spans="1:12" x14ac:dyDescent="0.2">
      <c r="A137" s="60"/>
      <c r="B137" s="126" t="s">
        <v>285</v>
      </c>
      <c r="D137" s="61"/>
      <c r="E137" s="61"/>
      <c r="F137" s="61"/>
      <c r="G137" s="61"/>
      <c r="H137" s="32"/>
      <c r="I137" s="32"/>
      <c r="J137" s="32"/>
      <c r="K137" s="32"/>
      <c r="L137" s="32"/>
    </row>
    <row r="138" spans="1:12" x14ac:dyDescent="0.2">
      <c r="A138" s="60"/>
      <c r="B138" s="126" t="s">
        <v>209</v>
      </c>
      <c r="C138" s="61"/>
      <c r="D138" s="61"/>
      <c r="E138" s="61"/>
      <c r="F138" s="61"/>
      <c r="G138" s="61"/>
      <c r="H138" s="32"/>
      <c r="I138" s="32"/>
      <c r="J138" s="32"/>
      <c r="K138" s="32"/>
      <c r="L138" s="32"/>
    </row>
    <row r="139" spans="1:12" x14ac:dyDescent="0.2">
      <c r="A139" s="60"/>
      <c r="B139" s="126" t="s">
        <v>286</v>
      </c>
      <c r="C139" s="116"/>
      <c r="D139" s="116"/>
      <c r="E139" s="116"/>
      <c r="F139" s="116"/>
      <c r="G139" s="32"/>
      <c r="H139" s="32"/>
      <c r="I139" s="32"/>
      <c r="J139" s="32"/>
      <c r="K139" s="32"/>
      <c r="L139" s="32"/>
    </row>
    <row r="140" spans="1:12" x14ac:dyDescent="0.2">
      <c r="A140" s="60"/>
      <c r="B140" s="126" t="s">
        <v>287</v>
      </c>
      <c r="C140" s="116"/>
      <c r="D140" s="116"/>
      <c r="E140" s="116"/>
      <c r="F140" s="116"/>
      <c r="G140" s="32"/>
      <c r="H140" s="32"/>
      <c r="I140" s="32"/>
      <c r="J140" s="32"/>
      <c r="K140" s="32"/>
      <c r="L140" s="32"/>
    </row>
    <row r="141" spans="1:12" x14ac:dyDescent="0.2">
      <c r="B141" s="127"/>
      <c r="C141" s="116"/>
      <c r="D141" s="116"/>
      <c r="E141" s="116"/>
      <c r="F141" s="116"/>
      <c r="G141" s="32"/>
      <c r="H141" s="32"/>
      <c r="I141" s="32"/>
      <c r="J141" s="32"/>
      <c r="K141" s="32"/>
      <c r="L141" s="32"/>
    </row>
    <row r="142" spans="1:12" x14ac:dyDescent="0.2">
      <c r="A142" s="60" t="s">
        <v>10</v>
      </c>
      <c r="B142" s="126" t="s">
        <v>233</v>
      </c>
      <c r="C142" s="116"/>
      <c r="D142" s="116"/>
      <c r="E142" s="116"/>
      <c r="F142" s="116"/>
      <c r="G142" s="32"/>
      <c r="H142" s="32"/>
      <c r="I142" s="32"/>
      <c r="J142" s="32"/>
      <c r="K142" s="32"/>
      <c r="L142" s="32"/>
    </row>
    <row r="143" spans="1:12" x14ac:dyDescent="0.2">
      <c r="A143" s="60"/>
      <c r="B143" s="126" t="s">
        <v>214</v>
      </c>
      <c r="C143" s="117"/>
      <c r="D143" s="116"/>
      <c r="E143" s="116"/>
      <c r="F143" s="116"/>
      <c r="G143" s="32"/>
      <c r="H143" s="32"/>
      <c r="I143" s="32"/>
      <c r="J143" s="32"/>
      <c r="K143" s="32"/>
      <c r="L143" s="32"/>
    </row>
    <row r="144" spans="1:12" x14ac:dyDescent="0.2">
      <c r="A144" s="60"/>
      <c r="B144" s="126" t="s">
        <v>215</v>
      </c>
      <c r="C144" s="117"/>
      <c r="D144" s="116"/>
      <c r="E144" s="116"/>
      <c r="F144" s="116"/>
      <c r="G144" s="32"/>
      <c r="H144" s="32"/>
      <c r="I144" s="32"/>
      <c r="J144" s="32"/>
      <c r="K144" s="32"/>
      <c r="L144" s="32"/>
    </row>
    <row r="145" spans="1:18" ht="15" x14ac:dyDescent="0.25">
      <c r="A145" s="60"/>
      <c r="B145" s="134" t="s">
        <v>234</v>
      </c>
      <c r="C145" s="117"/>
      <c r="D145" s="116"/>
      <c r="E145" s="116"/>
      <c r="F145" s="116"/>
      <c r="G145" s="32"/>
      <c r="H145" s="32"/>
      <c r="I145" s="32"/>
      <c r="J145" s="32"/>
      <c r="K145" s="32"/>
      <c r="L145" s="32"/>
    </row>
    <row r="146" spans="1:18" x14ac:dyDescent="0.2">
      <c r="A146" s="60"/>
      <c r="B146" s="126" t="s">
        <v>237</v>
      </c>
      <c r="C146" s="117"/>
      <c r="D146" s="116"/>
      <c r="E146" s="116"/>
      <c r="F146" s="116"/>
      <c r="G146" s="32"/>
      <c r="H146" s="32"/>
      <c r="I146" s="32"/>
      <c r="J146" s="32"/>
      <c r="K146" s="32"/>
      <c r="L146" s="32"/>
    </row>
    <row r="147" spans="1:18" x14ac:dyDescent="0.2">
      <c r="A147" s="60"/>
      <c r="B147" s="138" t="s">
        <v>238</v>
      </c>
      <c r="C147" s="116"/>
      <c r="D147" s="116"/>
      <c r="E147" s="116"/>
      <c r="F147" s="116"/>
      <c r="G147" s="32"/>
      <c r="H147" s="32"/>
      <c r="I147" s="32"/>
      <c r="J147" s="32"/>
      <c r="K147" s="32"/>
      <c r="L147" s="32"/>
    </row>
    <row r="148" spans="1:18" x14ac:dyDescent="0.2">
      <c r="A148" s="60"/>
      <c r="B148" s="126" t="s">
        <v>245</v>
      </c>
      <c r="C148" s="116"/>
      <c r="D148" s="116"/>
      <c r="E148" s="116"/>
      <c r="F148" s="116"/>
      <c r="G148" s="32"/>
      <c r="H148" s="32"/>
      <c r="I148" s="32"/>
      <c r="J148" s="32"/>
      <c r="K148" s="32"/>
      <c r="L148" s="32"/>
    </row>
    <row r="149" spans="1:18" x14ac:dyDescent="0.2">
      <c r="A149" s="60"/>
      <c r="B149" s="126" t="s">
        <v>252</v>
      </c>
      <c r="C149" s="116"/>
      <c r="D149" s="116"/>
      <c r="E149" s="116"/>
      <c r="F149" s="116"/>
      <c r="G149" s="32"/>
      <c r="H149" s="32"/>
      <c r="I149" s="32"/>
      <c r="J149" s="32"/>
      <c r="K149" s="32"/>
      <c r="L149" s="32"/>
    </row>
    <row r="150" spans="1:18" x14ac:dyDescent="0.2">
      <c r="A150" s="60"/>
      <c r="B150" s="126" t="s">
        <v>247</v>
      </c>
      <c r="C150" s="127"/>
      <c r="D150" s="116"/>
      <c r="E150" s="116"/>
      <c r="F150" s="116"/>
      <c r="G150" s="32"/>
      <c r="H150" s="32"/>
      <c r="I150" s="32"/>
      <c r="J150" s="32"/>
      <c r="K150" s="32"/>
      <c r="L150" s="32"/>
    </row>
    <row r="151" spans="1:18" x14ac:dyDescent="0.2">
      <c r="A151" s="60"/>
      <c r="B151" s="126" t="s">
        <v>248</v>
      </c>
      <c r="C151" s="127"/>
      <c r="D151" s="116"/>
      <c r="E151" s="116"/>
      <c r="F151" s="116"/>
      <c r="G151" s="32"/>
      <c r="H151" s="32"/>
      <c r="I151" s="32"/>
      <c r="J151" s="32"/>
      <c r="K151" s="32"/>
      <c r="L151" s="32"/>
    </row>
    <row r="152" spans="1:18" x14ac:dyDescent="0.2">
      <c r="A152" s="60"/>
      <c r="B152" s="126" t="s">
        <v>249</v>
      </c>
      <c r="C152" s="127"/>
      <c r="D152" s="116"/>
      <c r="E152" s="116"/>
      <c r="F152" s="116"/>
      <c r="G152" s="32"/>
      <c r="H152" s="32"/>
      <c r="I152" s="32"/>
      <c r="J152" s="32"/>
      <c r="K152" s="32"/>
      <c r="L152" s="32"/>
    </row>
    <row r="153" spans="1:18" x14ac:dyDescent="0.2">
      <c r="A153" s="60"/>
      <c r="B153" s="126" t="s">
        <v>251</v>
      </c>
      <c r="C153" s="127"/>
      <c r="D153" s="116"/>
      <c r="E153" s="116"/>
      <c r="F153" s="116"/>
      <c r="G153" s="32"/>
      <c r="H153" s="32"/>
      <c r="I153" s="32"/>
      <c r="J153" s="32"/>
      <c r="K153" s="32"/>
      <c r="L153" s="32"/>
    </row>
    <row r="154" spans="1:18" x14ac:dyDescent="0.2">
      <c r="A154" s="60"/>
      <c r="B154" s="126" t="s">
        <v>250</v>
      </c>
      <c r="C154" s="127"/>
      <c r="D154" s="116"/>
      <c r="E154" s="116"/>
      <c r="F154" s="116"/>
      <c r="G154" s="83"/>
      <c r="H154" s="61"/>
      <c r="I154" s="61"/>
      <c r="J154" s="61"/>
      <c r="K154" s="61"/>
      <c r="L154" s="61"/>
      <c r="M154" s="62"/>
      <c r="N154" s="62"/>
      <c r="O154" s="62"/>
      <c r="P154" s="62"/>
      <c r="Q154" s="62"/>
      <c r="R154" s="62"/>
    </row>
    <row r="155" spans="1:18" x14ac:dyDescent="0.2">
      <c r="A155" s="59"/>
      <c r="D155" s="116"/>
      <c r="E155" s="116"/>
      <c r="F155" s="116"/>
      <c r="G155" s="61"/>
      <c r="H155" s="61"/>
      <c r="I155" s="61"/>
      <c r="J155" s="61"/>
      <c r="K155" s="61"/>
      <c r="L155" s="61"/>
      <c r="M155" s="62"/>
      <c r="N155" s="62"/>
      <c r="O155" s="62"/>
      <c r="P155" s="62"/>
      <c r="Q155" s="62"/>
      <c r="R155" s="62"/>
    </row>
    <row r="156" spans="1:18" x14ac:dyDescent="0.2">
      <c r="A156" s="60" t="s">
        <v>1</v>
      </c>
      <c r="B156" s="126" t="s">
        <v>299</v>
      </c>
      <c r="D156" s="116"/>
      <c r="E156" s="116"/>
      <c r="F156" s="116"/>
      <c r="G156" s="61"/>
      <c r="H156" s="61"/>
      <c r="I156" s="61"/>
      <c r="J156" s="61"/>
      <c r="K156" s="61"/>
      <c r="L156" s="61"/>
      <c r="M156" s="62"/>
      <c r="N156" s="62"/>
      <c r="O156" s="62"/>
      <c r="P156" s="62"/>
      <c r="Q156" s="62"/>
      <c r="R156" s="62"/>
    </row>
    <row r="157" spans="1:18" x14ac:dyDescent="0.2">
      <c r="B157" s="220" t="s">
        <v>300</v>
      </c>
      <c r="C157" s="116"/>
      <c r="D157" s="116"/>
      <c r="E157" s="116"/>
      <c r="F157" s="116"/>
      <c r="G157" s="61"/>
      <c r="H157" s="61"/>
      <c r="I157" s="61"/>
      <c r="J157" s="61"/>
      <c r="K157" s="61"/>
      <c r="L157" s="61"/>
      <c r="M157" s="62"/>
    </row>
    <row r="158" spans="1:18" x14ac:dyDescent="0.2">
      <c r="A158" s="59"/>
      <c r="B158" s="220" t="s">
        <v>301</v>
      </c>
      <c r="C158" s="116"/>
      <c r="D158" s="116"/>
      <c r="E158" s="116"/>
      <c r="F158" s="116"/>
      <c r="G158" s="61"/>
      <c r="H158" s="61"/>
      <c r="I158" s="61"/>
      <c r="J158" s="61"/>
      <c r="K158" s="61"/>
      <c r="L158" s="61"/>
      <c r="M158" s="62"/>
    </row>
    <row r="159" spans="1:18" x14ac:dyDescent="0.2">
      <c r="A159" s="59"/>
      <c r="B159" s="220" t="s">
        <v>302</v>
      </c>
      <c r="C159" s="116"/>
      <c r="D159" s="116"/>
      <c r="E159" s="116"/>
      <c r="F159" s="116"/>
      <c r="G159" s="61"/>
      <c r="H159" s="61"/>
      <c r="I159" s="61"/>
      <c r="J159" s="61"/>
      <c r="K159" s="61"/>
      <c r="L159" s="61"/>
      <c r="M159" s="62"/>
    </row>
    <row r="160" spans="1:18" x14ac:dyDescent="0.2">
      <c r="A160" s="59"/>
      <c r="B160" s="220" t="s">
        <v>303</v>
      </c>
      <c r="C160" s="116"/>
      <c r="D160" s="116"/>
      <c r="E160" s="116"/>
      <c r="F160" s="116"/>
      <c r="G160" s="61"/>
      <c r="H160" s="61"/>
      <c r="I160" s="61"/>
      <c r="J160" s="61"/>
      <c r="K160" s="61"/>
      <c r="L160" s="61"/>
      <c r="M160" s="62"/>
    </row>
    <row r="161" spans="1:18" x14ac:dyDescent="0.2">
      <c r="A161" s="59"/>
      <c r="B161" s="221" t="s">
        <v>304</v>
      </c>
      <c r="C161" s="62"/>
      <c r="D161" s="116"/>
      <c r="E161" s="116"/>
      <c r="F161" s="116"/>
      <c r="G161" s="61"/>
      <c r="H161" s="61"/>
      <c r="I161" s="61"/>
      <c r="J161" s="61"/>
      <c r="K161" s="61"/>
      <c r="L161" s="61"/>
      <c r="M161" s="62"/>
    </row>
    <row r="162" spans="1:18" x14ac:dyDescent="0.2">
      <c r="A162" s="59"/>
      <c r="B162" s="126" t="s">
        <v>305</v>
      </c>
      <c r="C162" s="62"/>
      <c r="D162" s="116"/>
      <c r="E162" s="116"/>
      <c r="F162" s="116"/>
      <c r="G162" s="61"/>
      <c r="H162" s="61"/>
      <c r="I162" s="61"/>
      <c r="J162" s="61"/>
      <c r="K162" s="61"/>
      <c r="L162" s="61"/>
      <c r="M162" s="62"/>
    </row>
    <row r="163" spans="1:18" x14ac:dyDescent="0.2">
      <c r="A163" s="59"/>
      <c r="B163" s="222" t="s">
        <v>306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2"/>
    </row>
    <row r="164" spans="1:18" x14ac:dyDescent="0.2">
      <c r="A164" s="59"/>
      <c r="B164" s="126" t="s">
        <v>307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2"/>
      <c r="N164" s="62"/>
      <c r="O164" s="62"/>
      <c r="P164" s="62"/>
      <c r="Q164" s="62"/>
      <c r="R164" s="62"/>
    </row>
    <row r="165" spans="1:18" x14ac:dyDescent="0.2">
      <c r="A165" s="59"/>
      <c r="B165" s="126" t="s">
        <v>308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2"/>
      <c r="N165" s="62"/>
      <c r="O165" s="62"/>
      <c r="P165" s="62"/>
      <c r="Q165" s="62"/>
      <c r="R165" s="62"/>
    </row>
    <row r="166" spans="1:18" x14ac:dyDescent="0.2">
      <c r="A166" s="59"/>
      <c r="B166" s="126" t="s">
        <v>309</v>
      </c>
      <c r="C166" s="116"/>
      <c r="D166" s="116"/>
      <c r="E166" s="116"/>
      <c r="F166" s="116"/>
      <c r="G166" s="61"/>
      <c r="H166" s="61"/>
      <c r="I166" s="61"/>
      <c r="J166" s="61"/>
      <c r="K166" s="61"/>
      <c r="L166" s="61"/>
      <c r="M166" s="62"/>
      <c r="N166" s="62"/>
      <c r="O166" s="62"/>
      <c r="P166" s="62"/>
      <c r="Q166" s="62"/>
      <c r="R166" s="62"/>
    </row>
    <row r="167" spans="1:18" x14ac:dyDescent="0.2">
      <c r="A167" s="60"/>
      <c r="B167" s="127"/>
      <c r="C167" s="116"/>
      <c r="D167" s="116"/>
      <c r="E167" s="116"/>
      <c r="F167" s="116"/>
      <c r="G167" s="32"/>
      <c r="H167" s="32"/>
      <c r="I167" s="32"/>
      <c r="J167" s="32"/>
      <c r="K167" s="32"/>
      <c r="L167" s="32"/>
    </row>
    <row r="168" spans="1:18" x14ac:dyDescent="0.2">
      <c r="A168" s="60" t="s">
        <v>7</v>
      </c>
      <c r="B168" s="126" t="s">
        <v>212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1:18" x14ac:dyDescent="0.2">
      <c r="A169" s="60"/>
      <c r="B169" s="126" t="s">
        <v>269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1:18" x14ac:dyDescent="0.2">
      <c r="A170" s="60"/>
      <c r="B170" s="144"/>
      <c r="C170" s="61"/>
      <c r="D170" s="61"/>
      <c r="E170" s="61"/>
      <c r="F170" s="61"/>
      <c r="G170" s="32"/>
      <c r="H170" s="32"/>
      <c r="I170" s="32"/>
      <c r="J170" s="32"/>
      <c r="K170" s="32"/>
      <c r="L170" s="32"/>
    </row>
    <row r="171" spans="1:18" x14ac:dyDescent="0.2">
      <c r="A171" s="60" t="s">
        <v>3</v>
      </c>
      <c r="B171" s="126" t="s">
        <v>261</v>
      </c>
      <c r="C171" s="32"/>
      <c r="D171" s="32"/>
      <c r="E171" s="32"/>
      <c r="F171" s="32"/>
      <c r="G171" s="32"/>
      <c r="H171" s="32"/>
      <c r="I171" s="32"/>
      <c r="J171" s="32"/>
      <c r="K171" s="61"/>
      <c r="L171" s="61"/>
    </row>
    <row r="172" spans="1:18" x14ac:dyDescent="0.2">
      <c r="A172" s="60"/>
      <c r="B172" s="126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1:18" x14ac:dyDescent="0.2">
      <c r="A173" s="60" t="s">
        <v>6</v>
      </c>
      <c r="B173" s="126" t="s">
        <v>296</v>
      </c>
      <c r="C173" s="61"/>
      <c r="D173" s="58"/>
      <c r="E173" s="32"/>
      <c r="F173" s="32"/>
      <c r="G173" s="32"/>
      <c r="H173" s="32"/>
      <c r="I173" s="32"/>
      <c r="J173" s="32"/>
      <c r="K173" s="32"/>
      <c r="L173" s="32"/>
    </row>
    <row r="174" spans="1:18" x14ac:dyDescent="0.2">
      <c r="A174" s="60"/>
      <c r="B174" s="126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1:18" x14ac:dyDescent="0.2">
      <c r="A175" s="60" t="s">
        <v>311</v>
      </c>
      <c r="B175" s="126" t="s">
        <v>312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1:18" x14ac:dyDescent="0.2">
      <c r="A176" s="60"/>
      <c r="B176" s="126" t="s">
        <v>317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1:12" x14ac:dyDescent="0.2">
      <c r="A177" s="59"/>
      <c r="B177" s="126" t="s">
        <v>318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1:12" x14ac:dyDescent="0.2">
      <c r="A178" s="59"/>
      <c r="B178" s="126" t="s">
        <v>320</v>
      </c>
      <c r="C178" s="32"/>
      <c r="D178" s="32"/>
      <c r="E178" s="32"/>
      <c r="F178" s="32" t="s">
        <v>133</v>
      </c>
      <c r="G178" s="32"/>
      <c r="H178" s="32"/>
      <c r="I178" s="32"/>
      <c r="J178" s="32"/>
      <c r="K178" s="32"/>
      <c r="L178" s="32"/>
    </row>
    <row r="179" spans="1:12" x14ac:dyDescent="0.2">
      <c r="B179" s="126" t="s">
        <v>319</v>
      </c>
      <c r="C179" s="60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x14ac:dyDescent="0.2">
      <c r="A180" s="63"/>
      <c r="B180" s="126" t="s">
        <v>321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1:12" x14ac:dyDescent="0.2">
      <c r="A181" s="60"/>
      <c r="B181" s="126" t="s">
        <v>322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1:12" x14ac:dyDescent="0.2">
      <c r="A182" s="64"/>
      <c r="B182" s="126" t="s">
        <v>325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1:12" x14ac:dyDescent="0.2">
      <c r="A183" s="64"/>
      <c r="B183" s="126" t="s">
        <v>324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x14ac:dyDescent="0.2">
      <c r="A184" s="64"/>
      <c r="B184" s="32" t="s">
        <v>323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x14ac:dyDescent="0.2">
      <c r="A185" s="64"/>
      <c r="B185" s="32" t="s">
        <v>326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1:12" x14ac:dyDescent="0.2">
      <c r="A186" s="59"/>
      <c r="B186" s="233" t="s">
        <v>330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1:12" x14ac:dyDescent="0.2">
      <c r="A187" s="58"/>
      <c r="B187" s="233" t="s">
        <v>331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1:12" x14ac:dyDescent="0.2">
      <c r="A188" s="60"/>
      <c r="B188" s="233" t="s">
        <v>332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1:12" x14ac:dyDescent="0.2">
      <c r="A189" s="60"/>
      <c r="B189" s="83"/>
      <c r="C189" s="32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1:12" x14ac:dyDescent="0.2">
      <c r="A190" s="60"/>
      <c r="B190" s="83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1:12" x14ac:dyDescent="0.2">
      <c r="A191" s="60"/>
      <c r="B191" s="83"/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1:12" x14ac:dyDescent="0.2">
      <c r="A192" s="6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1:12" x14ac:dyDescent="0.2">
      <c r="A193" s="60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1:12" x14ac:dyDescent="0.2">
      <c r="A194" s="60"/>
      <c r="B194" s="32"/>
      <c r="C194" s="83"/>
      <c r="D194" s="83"/>
      <c r="E194" s="65"/>
      <c r="F194" s="65"/>
      <c r="G194" s="32"/>
      <c r="H194" s="32"/>
      <c r="I194" s="32"/>
      <c r="J194" s="32"/>
      <c r="K194" s="32"/>
      <c r="L194" s="32"/>
    </row>
    <row r="195" spans="1:12" x14ac:dyDescent="0.2">
      <c r="B195" s="83"/>
    </row>
    <row r="196" spans="1:12" x14ac:dyDescent="0.2">
      <c r="A196" s="78"/>
      <c r="C196" s="80"/>
      <c r="D196" s="80"/>
      <c r="E196" s="80"/>
      <c r="F196" s="80"/>
    </row>
    <row r="197" spans="1:12" x14ac:dyDescent="0.2">
      <c r="B197" s="79"/>
    </row>
    <row r="198" spans="1:12" x14ac:dyDescent="0.2">
      <c r="A198" s="84"/>
    </row>
    <row r="200" spans="1:12" x14ac:dyDescent="0.2">
      <c r="A200" s="85"/>
    </row>
    <row r="201" spans="1:12" x14ac:dyDescent="0.2">
      <c r="A201" s="85"/>
    </row>
  </sheetData>
  <mergeCells count="60">
    <mergeCell ref="L112:L113"/>
    <mergeCell ref="F112:F113"/>
    <mergeCell ref="G112:G113"/>
    <mergeCell ref="H112:H113"/>
    <mergeCell ref="I112:I113"/>
    <mergeCell ref="K112:K113"/>
    <mergeCell ref="A112:A113"/>
    <mergeCell ref="C112:C113"/>
    <mergeCell ref="D112:D113"/>
    <mergeCell ref="E112:E113"/>
    <mergeCell ref="J112:J113"/>
    <mergeCell ref="A107:L107"/>
    <mergeCell ref="A62:L62"/>
    <mergeCell ref="A63:L63"/>
    <mergeCell ref="A64:L64"/>
    <mergeCell ref="A74:L74"/>
    <mergeCell ref="A75:L75"/>
    <mergeCell ref="A84:L84"/>
    <mergeCell ref="A85:L85"/>
    <mergeCell ref="A102:L102"/>
    <mergeCell ref="A103:L103"/>
    <mergeCell ref="A106:L106"/>
    <mergeCell ref="A80:L81"/>
    <mergeCell ref="A68:L68"/>
    <mergeCell ref="A59:L59"/>
    <mergeCell ref="A60:L60"/>
    <mergeCell ref="A36:L36"/>
    <mergeCell ref="A37:L37"/>
    <mergeCell ref="A52:L52"/>
    <mergeCell ref="A53:L53"/>
    <mergeCell ref="A41:L41"/>
    <mergeCell ref="A45:L45"/>
    <mergeCell ref="A44:L44"/>
    <mergeCell ref="A49:L49"/>
    <mergeCell ref="A48:L48"/>
    <mergeCell ref="L34:L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:L3"/>
    <mergeCell ref="A32:L32"/>
    <mergeCell ref="A15:L15"/>
    <mergeCell ref="A16:L16"/>
    <mergeCell ref="A4:L4"/>
    <mergeCell ref="A14:L14"/>
    <mergeCell ref="A19:L19"/>
    <mergeCell ref="A20:L20"/>
    <mergeCell ref="A27:L27"/>
    <mergeCell ref="A28:L28"/>
    <mergeCell ref="A31:L31"/>
    <mergeCell ref="A24:L24"/>
    <mergeCell ref="A23:L23"/>
  </mergeCells>
  <phoneticPr fontId="13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Normal="100" workbookViewId="0">
      <selection activeCell="AB15" sqref="AB1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"/>
  <sheetViews>
    <sheetView workbookViewId="0">
      <selection activeCell="Y25" sqref="Y25"/>
    </sheetView>
  </sheetViews>
  <sheetFormatPr defaultRowHeight="12.75" x14ac:dyDescent="0.2"/>
  <cols>
    <col min="1" max="1" width="8.7109375" customWidth="1"/>
    <col min="2" max="4" width="7.7109375" customWidth="1"/>
    <col min="5" max="5" width="8.42578125" customWidth="1"/>
    <col min="6" max="23" width="7.7109375" customWidth="1"/>
    <col min="24" max="24" width="8.85546875" customWidth="1"/>
    <col min="25" max="25" width="8.7109375" customWidth="1"/>
    <col min="26" max="26" width="11.140625" customWidth="1"/>
    <col min="27" max="27" width="11.28515625" customWidth="1"/>
    <col min="28" max="28" width="10.28515625" customWidth="1"/>
  </cols>
  <sheetData>
    <row r="1" spans="1:103" ht="55.5" customHeight="1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110" t="s">
        <v>218</v>
      </c>
      <c r="AA1" s="110" t="s">
        <v>219</v>
      </c>
      <c r="AB1" s="110" t="s">
        <v>220</v>
      </c>
      <c r="AC1" s="111" t="s">
        <v>221</v>
      </c>
    </row>
    <row r="2" spans="1:103" ht="20.25" customHeight="1" thickBot="1" x14ac:dyDescent="0.25">
      <c r="A2" s="295" t="s">
        <v>230</v>
      </c>
      <c r="B2" s="295"/>
      <c r="C2" s="295"/>
      <c r="D2" s="295"/>
      <c r="E2" s="295"/>
      <c r="F2" s="3"/>
      <c r="G2" s="3"/>
      <c r="H2" s="3"/>
      <c r="I2" s="3"/>
      <c r="J2" s="3"/>
      <c r="K2" s="3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12"/>
      <c r="AA2" s="113"/>
      <c r="AB2" s="113"/>
      <c r="AC2" s="114"/>
    </row>
    <row r="3" spans="1:103" s="32" customFormat="1" x14ac:dyDescent="0.2">
      <c r="A3" s="46"/>
      <c r="B3" s="86" t="s">
        <v>104</v>
      </c>
      <c r="C3" s="86" t="s">
        <v>105</v>
      </c>
      <c r="D3" s="86" t="s">
        <v>106</v>
      </c>
      <c r="E3" s="86" t="s">
        <v>107</v>
      </c>
      <c r="F3" s="86" t="s">
        <v>108</v>
      </c>
      <c r="G3" s="86" t="s">
        <v>109</v>
      </c>
      <c r="H3" s="86" t="s">
        <v>110</v>
      </c>
      <c r="I3" s="86" t="s">
        <v>111</v>
      </c>
      <c r="J3" s="86" t="s">
        <v>112</v>
      </c>
      <c r="K3" s="86" t="s">
        <v>113</v>
      </c>
      <c r="L3" s="86" t="s">
        <v>114</v>
      </c>
      <c r="M3" s="86" t="s">
        <v>115</v>
      </c>
      <c r="N3" s="23" t="s">
        <v>116</v>
      </c>
      <c r="O3" s="23" t="s">
        <v>117</v>
      </c>
      <c r="P3" s="23" t="s">
        <v>118</v>
      </c>
      <c r="Q3" s="23" t="s">
        <v>119</v>
      </c>
      <c r="R3" s="23" t="s">
        <v>122</v>
      </c>
      <c r="S3" s="23" t="s">
        <v>124</v>
      </c>
      <c r="T3" s="23" t="s">
        <v>135</v>
      </c>
      <c r="U3" s="23" t="s">
        <v>139</v>
      </c>
      <c r="V3" s="23" t="s">
        <v>140</v>
      </c>
      <c r="W3" s="23" t="s">
        <v>141</v>
      </c>
      <c r="X3" s="109" t="s">
        <v>210</v>
      </c>
      <c r="Y3" s="109" t="s">
        <v>217</v>
      </c>
      <c r="Z3" s="109"/>
      <c r="AA3" s="109"/>
      <c r="AB3" s="109"/>
      <c r="AC3" s="109"/>
    </row>
    <row r="4" spans="1:103" s="32" customFormat="1" x14ac:dyDescent="0.2">
      <c r="A4" s="44" t="s">
        <v>0</v>
      </c>
      <c r="B4" s="37">
        <v>197363</v>
      </c>
      <c r="C4" s="37">
        <v>217278</v>
      </c>
      <c r="D4" s="37">
        <v>238254</v>
      </c>
      <c r="E4" s="37">
        <v>249308</v>
      </c>
      <c r="F4" s="37">
        <v>255895</v>
      </c>
      <c r="G4" s="37">
        <v>292399</v>
      </c>
      <c r="H4" s="37">
        <v>366193</v>
      </c>
      <c r="I4" s="37">
        <v>264576</v>
      </c>
      <c r="J4" s="37">
        <v>270399</v>
      </c>
      <c r="K4" s="37">
        <v>276233</v>
      </c>
      <c r="L4" s="37">
        <v>297249</v>
      </c>
      <c r="M4" s="37">
        <v>300350</v>
      </c>
      <c r="N4" s="69">
        <v>306865</v>
      </c>
      <c r="O4" s="71">
        <v>367631</v>
      </c>
      <c r="P4" s="71">
        <v>386713</v>
      </c>
      <c r="Q4" s="71">
        <v>382166</v>
      </c>
      <c r="R4" s="71">
        <f>'[1]All Stats'!C11</f>
        <v>381811</v>
      </c>
      <c r="S4" s="71">
        <v>308958</v>
      </c>
      <c r="T4" s="71">
        <v>327328</v>
      </c>
      <c r="U4" s="71">
        <v>315101</v>
      </c>
      <c r="V4" s="71">
        <v>316305</v>
      </c>
      <c r="W4" s="71">
        <v>336688</v>
      </c>
      <c r="X4" s="71">
        <v>332587</v>
      </c>
      <c r="Y4" s="228">
        <v>336716.57</v>
      </c>
      <c r="Z4" s="129">
        <f>Y4-B4</f>
        <v>139353.57</v>
      </c>
      <c r="AA4" s="115">
        <f>Z4/B4</f>
        <v>0.70607748159482786</v>
      </c>
      <c r="AB4" s="130">
        <f>Y4-X4</f>
        <v>4129.570000000007</v>
      </c>
      <c r="AC4" s="115">
        <f>AB4/X4</f>
        <v>1.2416510567159892E-2</v>
      </c>
    </row>
    <row r="5" spans="1:103" s="32" customFormat="1" x14ac:dyDescent="0.2">
      <c r="A5" s="44" t="s">
        <v>1</v>
      </c>
      <c r="B5" s="37">
        <v>28233</v>
      </c>
      <c r="C5" s="37">
        <v>32927</v>
      </c>
      <c r="D5" s="37">
        <v>38567</v>
      </c>
      <c r="E5" s="37">
        <v>40909</v>
      </c>
      <c r="F5" s="37">
        <v>50448</v>
      </c>
      <c r="G5" s="37">
        <v>45396</v>
      </c>
      <c r="H5" s="37">
        <v>57739</v>
      </c>
      <c r="I5" s="37">
        <v>82227</v>
      </c>
      <c r="J5" s="37">
        <v>83547</v>
      </c>
      <c r="K5" s="37">
        <v>84192</v>
      </c>
      <c r="L5" s="37">
        <v>85355</v>
      </c>
      <c r="M5" s="37">
        <v>86004</v>
      </c>
      <c r="N5" s="36">
        <v>87365</v>
      </c>
      <c r="O5" s="36">
        <v>89575</v>
      </c>
      <c r="P5" s="36">
        <v>91849</v>
      </c>
      <c r="Q5" s="36">
        <v>94003</v>
      </c>
      <c r="R5" s="36">
        <f>'[1]All Stats'!E11</f>
        <v>96106</v>
      </c>
      <c r="S5" s="36">
        <v>99393</v>
      </c>
      <c r="T5" s="36">
        <v>101912</v>
      </c>
      <c r="U5" s="36">
        <v>102684</v>
      </c>
      <c r="V5" s="36">
        <v>103131</v>
      </c>
      <c r="W5" s="36">
        <v>103808</v>
      </c>
      <c r="X5" s="71">
        <v>104419</v>
      </c>
      <c r="Y5" s="128">
        <v>103808</v>
      </c>
      <c r="Z5" s="129">
        <f t="shared" ref="Z5:Z13" si="0">Y5-B5</f>
        <v>75575</v>
      </c>
      <c r="AA5" s="115">
        <f>Z5/B5</f>
        <v>2.6768320759395032</v>
      </c>
      <c r="AB5" s="130">
        <f t="shared" ref="AB5:AB13" si="1">Y5-X5</f>
        <v>-611</v>
      </c>
      <c r="AC5" s="115">
        <f t="shared" ref="AC5:AC13" si="2">AB5/X5</f>
        <v>-5.8514255068522012E-3</v>
      </c>
    </row>
    <row r="6" spans="1:103" s="32" customFormat="1" x14ac:dyDescent="0.2">
      <c r="A6" s="44" t="s">
        <v>2</v>
      </c>
      <c r="B6" s="37">
        <v>42516</v>
      </c>
      <c r="C6" s="37">
        <v>43500</v>
      </c>
      <c r="D6" s="37">
        <v>43892</v>
      </c>
      <c r="E6" s="37">
        <v>44455</v>
      </c>
      <c r="F6" s="37">
        <v>47105</v>
      </c>
      <c r="G6" s="37">
        <v>58262</v>
      </c>
      <c r="H6" s="37">
        <v>49655</v>
      </c>
      <c r="I6" s="37">
        <v>53081</v>
      </c>
      <c r="J6" s="37">
        <v>54591</v>
      </c>
      <c r="K6" s="37">
        <v>57096</v>
      </c>
      <c r="L6" s="37">
        <v>57667</v>
      </c>
      <c r="M6" s="37">
        <v>58516</v>
      </c>
      <c r="N6" s="36">
        <v>59842</v>
      </c>
      <c r="O6" s="36">
        <v>67239</v>
      </c>
      <c r="P6" s="36">
        <v>69097</v>
      </c>
      <c r="Q6" s="36">
        <v>72640</v>
      </c>
      <c r="R6" s="36">
        <f>'[1]All Stats'!D11</f>
        <v>76870</v>
      </c>
      <c r="S6" s="36">
        <v>76812</v>
      </c>
      <c r="T6" s="36">
        <v>79161</v>
      </c>
      <c r="U6" s="36">
        <v>81181</v>
      </c>
      <c r="V6" s="36">
        <v>82806</v>
      </c>
      <c r="W6" s="36">
        <v>84296</v>
      </c>
      <c r="X6" s="71">
        <v>85688</v>
      </c>
      <c r="Y6" s="128">
        <v>86967</v>
      </c>
      <c r="Z6" s="129">
        <f t="shared" si="0"/>
        <v>44451</v>
      </c>
      <c r="AA6" s="115">
        <f>Z6/B6</f>
        <v>1.0455122777307366</v>
      </c>
      <c r="AB6" s="130">
        <f t="shared" si="1"/>
        <v>1279</v>
      </c>
      <c r="AC6" s="115">
        <f t="shared" si="2"/>
        <v>1.4926244048174773E-2</v>
      </c>
    </row>
    <row r="7" spans="1:103" s="32" customFormat="1" x14ac:dyDescent="0.2">
      <c r="A7" s="44" t="s">
        <v>3</v>
      </c>
      <c r="B7" s="37">
        <v>24211</v>
      </c>
      <c r="C7" s="37">
        <v>24687</v>
      </c>
      <c r="D7" s="37">
        <v>25647</v>
      </c>
      <c r="E7" s="37">
        <v>26361</v>
      </c>
      <c r="F7" s="37">
        <v>26639</v>
      </c>
      <c r="G7" s="37">
        <v>34068</v>
      </c>
      <c r="H7" s="37">
        <v>34556</v>
      </c>
      <c r="I7" s="37">
        <v>34924</v>
      </c>
      <c r="J7" s="37">
        <v>35083</v>
      </c>
      <c r="K7" s="37">
        <v>35424</v>
      </c>
      <c r="L7" s="37">
        <v>35909</v>
      </c>
      <c r="M7" s="37">
        <v>36835</v>
      </c>
      <c r="N7" s="36">
        <v>40285</v>
      </c>
      <c r="O7" s="36">
        <v>44236</v>
      </c>
      <c r="P7" s="36">
        <v>46241</v>
      </c>
      <c r="Q7" s="36">
        <v>47877</v>
      </c>
      <c r="R7" s="36">
        <f>'[1]All Stats'!J11</f>
        <v>49624</v>
      </c>
      <c r="S7" s="36">
        <v>51969</v>
      </c>
      <c r="T7" s="36">
        <v>55868</v>
      </c>
      <c r="U7" s="36">
        <v>59346</v>
      </c>
      <c r="V7" s="36">
        <v>63314</v>
      </c>
      <c r="W7" s="36">
        <v>65000</v>
      </c>
      <c r="X7" s="71">
        <v>66407</v>
      </c>
      <c r="Y7" s="128">
        <v>66951</v>
      </c>
      <c r="Z7" s="129">
        <f t="shared" si="0"/>
        <v>42740</v>
      </c>
      <c r="AA7" s="115">
        <f>Z7/B7</f>
        <v>1.7653132873487258</v>
      </c>
      <c r="AB7" s="130">
        <f t="shared" si="1"/>
        <v>544</v>
      </c>
      <c r="AC7" s="115">
        <f t="shared" si="2"/>
        <v>8.1919074796331717E-3</v>
      </c>
    </row>
    <row r="8" spans="1:103" s="32" customFormat="1" x14ac:dyDescent="0.2">
      <c r="A8" s="44" t="s">
        <v>4</v>
      </c>
      <c r="B8" s="37">
        <v>0</v>
      </c>
      <c r="C8" s="37">
        <v>0</v>
      </c>
      <c r="D8" s="37">
        <v>15430</v>
      </c>
      <c r="E8" s="37">
        <v>16575</v>
      </c>
      <c r="F8" s="37">
        <v>0</v>
      </c>
      <c r="G8" s="37">
        <v>40000</v>
      </c>
      <c r="H8" s="37">
        <v>44969</v>
      </c>
      <c r="I8" s="37">
        <v>50221</v>
      </c>
      <c r="J8" s="37">
        <v>51650</v>
      </c>
      <c r="K8" s="37">
        <v>53866</v>
      </c>
      <c r="L8" s="37">
        <v>64415</v>
      </c>
      <c r="M8" s="37">
        <v>66255</v>
      </c>
      <c r="N8" s="36">
        <v>67832</v>
      </c>
      <c r="O8" s="36">
        <v>74103</v>
      </c>
      <c r="P8" s="36">
        <v>74994</v>
      </c>
      <c r="Q8" s="36">
        <v>75792</v>
      </c>
      <c r="R8" s="36">
        <f>'[1]All Stats'!I11</f>
        <v>77118</v>
      </c>
      <c r="S8" s="36">
        <v>79500</v>
      </c>
      <c r="T8" s="36">
        <v>81463</v>
      </c>
      <c r="U8" s="36">
        <v>82471</v>
      </c>
      <c r="V8" s="36">
        <v>83450</v>
      </c>
      <c r="W8" s="36">
        <v>84461</v>
      </c>
      <c r="X8" s="71">
        <v>83461</v>
      </c>
      <c r="Y8" s="128">
        <v>86043</v>
      </c>
      <c r="Z8" s="129">
        <f t="shared" si="0"/>
        <v>86043</v>
      </c>
      <c r="AA8" s="115">
        <f>Z8/D8</f>
        <v>5.5763447828904731</v>
      </c>
      <c r="AB8" s="130">
        <f t="shared" si="1"/>
        <v>2582</v>
      </c>
      <c r="AC8" s="115">
        <f t="shared" si="2"/>
        <v>3.0936605120954697E-2</v>
      </c>
    </row>
    <row r="9" spans="1:103" s="32" customFormat="1" x14ac:dyDescent="0.2">
      <c r="A9" s="44" t="s">
        <v>6</v>
      </c>
      <c r="B9" s="37">
        <v>9279</v>
      </c>
      <c r="C9" s="37">
        <v>8335</v>
      </c>
      <c r="D9" s="37">
        <v>8740</v>
      </c>
      <c r="E9" s="37">
        <v>9033</v>
      </c>
      <c r="F9" s="37">
        <v>9313</v>
      </c>
      <c r="G9" s="37">
        <v>9831</v>
      </c>
      <c r="H9" s="37">
        <v>10235</v>
      </c>
      <c r="I9" s="37">
        <v>14674</v>
      </c>
      <c r="J9" s="37">
        <v>14855</v>
      </c>
      <c r="K9" s="37">
        <v>14855</v>
      </c>
      <c r="L9" s="37">
        <v>14857</v>
      </c>
      <c r="M9" s="37">
        <v>14859</v>
      </c>
      <c r="N9" s="36">
        <v>14859</v>
      </c>
      <c r="O9" s="36">
        <v>14859</v>
      </c>
      <c r="P9" s="36">
        <v>14864</v>
      </c>
      <c r="Q9" s="36">
        <v>14865</v>
      </c>
      <c r="R9" s="36">
        <f>'[1]All Stats'!H11</f>
        <v>14865</v>
      </c>
      <c r="S9" s="36">
        <v>14874</v>
      </c>
      <c r="T9" s="36">
        <v>14895</v>
      </c>
      <c r="U9" s="36">
        <v>14895</v>
      </c>
      <c r="V9" s="36">
        <v>14898</v>
      </c>
      <c r="W9" s="36">
        <v>14899</v>
      </c>
      <c r="X9" s="71">
        <v>14903</v>
      </c>
      <c r="Y9" s="128">
        <v>14908</v>
      </c>
      <c r="Z9" s="129">
        <f t="shared" si="0"/>
        <v>5629</v>
      </c>
      <c r="AA9" s="115">
        <f>Z9/B9</f>
        <v>0.60663864640586274</v>
      </c>
      <c r="AB9" s="130">
        <f t="shared" si="1"/>
        <v>5</v>
      </c>
      <c r="AC9" s="115">
        <f t="shared" si="2"/>
        <v>3.3550291887539423E-4</v>
      </c>
    </row>
    <row r="10" spans="1:103" s="32" customFormat="1" x14ac:dyDescent="0.2">
      <c r="A10" s="44" t="s">
        <v>7</v>
      </c>
      <c r="B10" s="37">
        <v>0</v>
      </c>
      <c r="C10" s="37">
        <v>15700</v>
      </c>
      <c r="D10" s="37">
        <v>16143</v>
      </c>
      <c r="E10" s="37">
        <v>16460</v>
      </c>
      <c r="F10" s="37">
        <v>16990</v>
      </c>
      <c r="G10" s="37">
        <v>15698</v>
      </c>
      <c r="H10" s="37">
        <v>16002</v>
      </c>
      <c r="I10" s="37">
        <v>16706</v>
      </c>
      <c r="J10" s="37">
        <v>16784</v>
      </c>
      <c r="K10" s="37">
        <v>17359</v>
      </c>
      <c r="L10" s="37">
        <v>17449</v>
      </c>
      <c r="M10" s="37">
        <v>17487</v>
      </c>
      <c r="N10" s="36">
        <v>17850</v>
      </c>
      <c r="O10" s="36">
        <v>17885</v>
      </c>
      <c r="P10" s="36">
        <v>17885</v>
      </c>
      <c r="Q10" s="36">
        <v>19700</v>
      </c>
      <c r="R10" s="36">
        <f>'[1]All Stats'!G11</f>
        <v>20134</v>
      </c>
      <c r="S10" s="36">
        <v>20433</v>
      </c>
      <c r="T10" s="36">
        <v>20433</v>
      </c>
      <c r="U10" s="36">
        <v>20730</v>
      </c>
      <c r="V10" s="36">
        <v>20730</v>
      </c>
      <c r="W10" s="36">
        <v>21090</v>
      </c>
      <c r="X10" s="71">
        <v>22213</v>
      </c>
      <c r="Y10" s="128">
        <v>22959</v>
      </c>
      <c r="Z10" s="129">
        <f t="shared" si="0"/>
        <v>22959</v>
      </c>
      <c r="AA10" s="115">
        <f>Z10/C10</f>
        <v>1.4623566878980891</v>
      </c>
      <c r="AB10" s="130">
        <f t="shared" si="1"/>
        <v>746</v>
      </c>
      <c r="AC10" s="115">
        <f t="shared" si="2"/>
        <v>3.3583937333993605E-2</v>
      </c>
    </row>
    <row r="11" spans="1:103" s="32" customFormat="1" x14ac:dyDescent="0.2">
      <c r="A11" s="44" t="s">
        <v>8</v>
      </c>
      <c r="B11" s="37">
        <v>3228</v>
      </c>
      <c r="C11" s="37">
        <v>3244</v>
      </c>
      <c r="D11" s="37">
        <v>3244</v>
      </c>
      <c r="E11" s="37">
        <v>3326</v>
      </c>
      <c r="F11" s="37">
        <v>3326</v>
      </c>
      <c r="G11" s="37">
        <v>3326</v>
      </c>
      <c r="H11" s="37">
        <v>3874</v>
      </c>
      <c r="I11" s="37">
        <v>4306</v>
      </c>
      <c r="J11" s="37">
        <v>4443</v>
      </c>
      <c r="K11" s="37">
        <v>4529</v>
      </c>
      <c r="L11" s="37">
        <v>4974</v>
      </c>
      <c r="M11" s="37">
        <v>5116</v>
      </c>
      <c r="N11" s="66">
        <v>5179</v>
      </c>
      <c r="O11" s="36">
        <v>5397</v>
      </c>
      <c r="P11" s="36">
        <v>5404</v>
      </c>
      <c r="Q11" s="36">
        <v>5411</v>
      </c>
      <c r="R11" s="36">
        <f>'[1]All Stats'!F11</f>
        <v>5417</v>
      </c>
      <c r="S11" s="36">
        <v>5518</v>
      </c>
      <c r="T11" s="36">
        <v>5891</v>
      </c>
      <c r="U11" s="36">
        <v>6190</v>
      </c>
      <c r="V11" s="36">
        <v>6277</v>
      </c>
      <c r="W11" s="36">
        <v>5980</v>
      </c>
      <c r="X11" s="71">
        <v>5995</v>
      </c>
      <c r="Y11" s="128">
        <v>6067</v>
      </c>
      <c r="Z11" s="129">
        <f t="shared" si="0"/>
        <v>2839</v>
      </c>
      <c r="AA11" s="115">
        <f>Z11/B11</f>
        <v>0.87949194547707554</v>
      </c>
      <c r="AB11" s="130">
        <f t="shared" si="1"/>
        <v>72</v>
      </c>
      <c r="AC11" s="115">
        <f t="shared" si="2"/>
        <v>1.201000834028357E-2</v>
      </c>
    </row>
    <row r="12" spans="1:103" s="32" customFormat="1" x14ac:dyDescent="0.2">
      <c r="A12" s="44" t="s">
        <v>9</v>
      </c>
      <c r="B12" s="37"/>
      <c r="C12" s="37"/>
      <c r="D12" s="37"/>
      <c r="E12" s="37"/>
      <c r="F12" s="37"/>
      <c r="G12" s="37"/>
      <c r="H12" s="37"/>
      <c r="I12" s="37"/>
      <c r="J12" s="37">
        <v>5100</v>
      </c>
      <c r="K12" s="37">
        <v>5100</v>
      </c>
      <c r="L12" s="37">
        <v>3897</v>
      </c>
      <c r="M12" s="37">
        <v>3369</v>
      </c>
      <c r="N12" s="36">
        <v>11783</v>
      </c>
      <c r="O12" s="36">
        <v>13556</v>
      </c>
      <c r="P12" s="36">
        <v>13785</v>
      </c>
      <c r="Q12" s="36">
        <v>0</v>
      </c>
      <c r="R12" s="36">
        <f>'[1]All Stats'!K11</f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71">
        <v>0</v>
      </c>
      <c r="Y12" s="128">
        <f>'All Stats'!K11</f>
        <v>0</v>
      </c>
      <c r="Z12" s="129">
        <f t="shared" si="0"/>
        <v>0</v>
      </c>
      <c r="AA12" s="115">
        <v>0</v>
      </c>
      <c r="AB12" s="130">
        <f t="shared" si="1"/>
        <v>0</v>
      </c>
      <c r="AC12" s="115">
        <v>0</v>
      </c>
    </row>
    <row r="13" spans="1:103" s="32" customFormat="1" ht="13.5" thickBot="1" x14ac:dyDescent="0.25">
      <c r="A13" s="44" t="s">
        <v>10</v>
      </c>
      <c r="B13" s="37">
        <v>66624</v>
      </c>
      <c r="C13" s="37">
        <v>64110</v>
      </c>
      <c r="D13" s="37">
        <v>69369</v>
      </c>
      <c r="E13" s="37">
        <v>70232</v>
      </c>
      <c r="F13" s="37">
        <v>73173</v>
      </c>
      <c r="G13" s="37">
        <v>0</v>
      </c>
      <c r="H13" s="37">
        <v>77500</v>
      </c>
      <c r="I13" s="37">
        <v>79068</v>
      </c>
      <c r="J13" s="37">
        <v>82214</v>
      </c>
      <c r="K13" s="37">
        <v>83864</v>
      </c>
      <c r="L13" s="37">
        <v>85481</v>
      </c>
      <c r="M13" s="37">
        <v>86819</v>
      </c>
      <c r="N13" s="36">
        <v>89628</v>
      </c>
      <c r="O13" s="36">
        <v>96215</v>
      </c>
      <c r="P13" s="36">
        <v>97922</v>
      </c>
      <c r="Q13" s="36">
        <v>100327</v>
      </c>
      <c r="R13" s="36">
        <f>'[1]All Stats'!L11</f>
        <v>101227</v>
      </c>
      <c r="S13" s="36">
        <v>102698</v>
      </c>
      <c r="T13" s="36">
        <v>107235</v>
      </c>
      <c r="U13" s="36">
        <v>109142</v>
      </c>
      <c r="V13" s="36">
        <v>110286</v>
      </c>
      <c r="W13" s="36">
        <v>111236</v>
      </c>
      <c r="X13" s="71">
        <v>111543</v>
      </c>
      <c r="Y13" s="128">
        <v>111940</v>
      </c>
      <c r="Z13" s="129">
        <f t="shared" si="0"/>
        <v>45316</v>
      </c>
      <c r="AA13" s="115">
        <f>Z13/B13</f>
        <v>0.68017531219980787</v>
      </c>
      <c r="AB13" s="130">
        <f t="shared" si="1"/>
        <v>397</v>
      </c>
      <c r="AC13" s="115">
        <f t="shared" si="2"/>
        <v>3.5591655236097289E-3</v>
      </c>
    </row>
    <row r="14" spans="1:103" s="39" customFormat="1" ht="13.5" thickBot="1" x14ac:dyDescent="0.25">
      <c r="A14" s="73" t="s">
        <v>98</v>
      </c>
      <c r="B14" s="75">
        <v>371454</v>
      </c>
      <c r="C14" s="75">
        <v>409781</v>
      </c>
      <c r="D14" s="75">
        <v>459286</v>
      </c>
      <c r="E14" s="75">
        <v>476659</v>
      </c>
      <c r="F14" s="75">
        <v>482889</v>
      </c>
      <c r="G14" s="75">
        <v>498980</v>
      </c>
      <c r="H14" s="75">
        <v>660723</v>
      </c>
      <c r="I14" s="75">
        <v>599783</v>
      </c>
      <c r="J14" s="75">
        <v>618666</v>
      </c>
      <c r="K14" s="75">
        <v>632518</v>
      </c>
      <c r="L14" s="75">
        <f t="shared" ref="L14:P14" si="3">SUM(L4:L13)</f>
        <v>667253</v>
      </c>
      <c r="M14" s="75">
        <f t="shared" si="3"/>
        <v>675610</v>
      </c>
      <c r="N14" s="75">
        <f t="shared" si="3"/>
        <v>701488</v>
      </c>
      <c r="O14" s="38">
        <f t="shared" si="3"/>
        <v>790696</v>
      </c>
      <c r="P14" s="38">
        <f t="shared" si="3"/>
        <v>818754</v>
      </c>
      <c r="Q14" s="38">
        <v>812791</v>
      </c>
      <c r="R14" s="38">
        <f t="shared" ref="R14" si="4">SUM(R4:R13)</f>
        <v>823172</v>
      </c>
      <c r="S14" s="38">
        <f>SUM(S4:S13)</f>
        <v>760155</v>
      </c>
      <c r="T14" s="38">
        <f>SUM(T4:T13)</f>
        <v>794186</v>
      </c>
      <c r="U14" s="38">
        <f>SUM(U4:U13)</f>
        <v>791740</v>
      </c>
      <c r="V14" s="38">
        <v>801197</v>
      </c>
      <c r="W14" s="38">
        <f>SUM(W4:W13)</f>
        <v>827458</v>
      </c>
      <c r="X14" s="38">
        <f>SUM(X4:X13)</f>
        <v>827216</v>
      </c>
      <c r="Y14" s="147">
        <f>SUM(Y4:Y13)</f>
        <v>836359.57000000007</v>
      </c>
      <c r="Z14" s="147">
        <f>Y14-B14</f>
        <v>464905.57000000007</v>
      </c>
      <c r="AA14" s="161">
        <f>Z14/B14</f>
        <v>1.2515831569992517</v>
      </c>
      <c r="AB14" s="160">
        <f>Y14-X14</f>
        <v>9143.5700000000652</v>
      </c>
      <c r="AC14" s="161">
        <f>AB14/X14</f>
        <v>1.1053424982108742E-2</v>
      </c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</row>
    <row r="16" spans="1:103" ht="13.5" thickBot="1" x14ac:dyDescent="0.25">
      <c r="A16" s="295" t="s">
        <v>231</v>
      </c>
      <c r="B16" s="295"/>
      <c r="C16" s="295"/>
      <c r="D16" s="3"/>
      <c r="E16" s="3"/>
      <c r="F16" s="3"/>
      <c r="G16" s="3"/>
      <c r="H16" s="3"/>
      <c r="I16" s="3"/>
      <c r="J16" s="3"/>
      <c r="K16" s="3"/>
      <c r="L16" s="2"/>
      <c r="M16" s="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6"/>
      <c r="B17" s="86" t="s">
        <v>104</v>
      </c>
      <c r="C17" s="86" t="s">
        <v>105</v>
      </c>
      <c r="D17" s="86" t="s">
        <v>106</v>
      </c>
      <c r="E17" s="86" t="s">
        <v>107</v>
      </c>
      <c r="F17" s="86" t="s">
        <v>108</v>
      </c>
      <c r="G17" s="86" t="s">
        <v>109</v>
      </c>
      <c r="H17" s="86" t="s">
        <v>110</v>
      </c>
      <c r="I17" s="86" t="s">
        <v>111</v>
      </c>
      <c r="J17" s="86" t="s">
        <v>112</v>
      </c>
      <c r="K17" s="86" t="s">
        <v>113</v>
      </c>
      <c r="L17" s="86" t="s">
        <v>114</v>
      </c>
      <c r="M17" s="86" t="s">
        <v>115</v>
      </c>
      <c r="N17" s="23" t="s">
        <v>116</v>
      </c>
      <c r="O17" s="23" t="s">
        <v>117</v>
      </c>
      <c r="P17" s="23" t="s">
        <v>118</v>
      </c>
      <c r="Q17" s="23" t="s">
        <v>119</v>
      </c>
      <c r="R17" s="23" t="s">
        <v>122</v>
      </c>
      <c r="S17" s="23" t="s">
        <v>124</v>
      </c>
      <c r="T17" s="23" t="s">
        <v>135</v>
      </c>
      <c r="U17" s="23" t="s">
        <v>139</v>
      </c>
      <c r="V17" s="23" t="s">
        <v>140</v>
      </c>
      <c r="W17" s="23" t="s">
        <v>141</v>
      </c>
      <c r="X17" s="109" t="s">
        <v>210</v>
      </c>
      <c r="Y17" s="109" t="s">
        <v>217</v>
      </c>
    </row>
    <row r="18" spans="1:25" ht="15" customHeight="1" x14ac:dyDescent="0.2">
      <c r="A18" s="44" t="s">
        <v>0</v>
      </c>
      <c r="B18" s="296" t="s">
        <v>229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145">
        <v>2672469</v>
      </c>
    </row>
    <row r="19" spans="1:25" ht="15" customHeight="1" x14ac:dyDescent="0.2">
      <c r="A19" s="44" t="s">
        <v>1</v>
      </c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145">
        <v>1313</v>
      </c>
    </row>
    <row r="20" spans="1:25" ht="15" customHeight="1" x14ac:dyDescent="0.2">
      <c r="A20" s="44" t="s">
        <v>2</v>
      </c>
      <c r="B20" s="296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145">
        <v>1136.2</v>
      </c>
    </row>
    <row r="21" spans="1:25" ht="15" customHeight="1" x14ac:dyDescent="0.2">
      <c r="A21" s="44" t="s">
        <v>3</v>
      </c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145">
        <v>0</v>
      </c>
    </row>
    <row r="22" spans="1:25" ht="15" customHeight="1" x14ac:dyDescent="0.2">
      <c r="A22" s="44" t="s">
        <v>4</v>
      </c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145">
        <v>0</v>
      </c>
    </row>
    <row r="23" spans="1:25" ht="15" customHeight="1" x14ac:dyDescent="0.2">
      <c r="A23" s="44" t="s">
        <v>6</v>
      </c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145">
        <v>0</v>
      </c>
    </row>
    <row r="24" spans="1:25" ht="15" customHeight="1" x14ac:dyDescent="0.2">
      <c r="A24" s="44" t="s">
        <v>7</v>
      </c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145">
        <v>0</v>
      </c>
    </row>
    <row r="25" spans="1:25" ht="15" customHeight="1" x14ac:dyDescent="0.2">
      <c r="A25" s="44" t="s">
        <v>8</v>
      </c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145">
        <v>0</v>
      </c>
    </row>
    <row r="26" spans="1:25" ht="15" customHeight="1" x14ac:dyDescent="0.2">
      <c r="A26" s="44" t="s">
        <v>9</v>
      </c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145">
        <v>0</v>
      </c>
    </row>
    <row r="27" spans="1:25" ht="15.75" customHeight="1" thickBot="1" x14ac:dyDescent="0.25">
      <c r="A27" s="44" t="s">
        <v>10</v>
      </c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146">
        <v>2</v>
      </c>
    </row>
    <row r="28" spans="1:25" ht="13.5" thickBot="1" x14ac:dyDescent="0.25">
      <c r="A28" s="73" t="s">
        <v>232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147">
        <f>SUM(Y18:Y27)</f>
        <v>2674920.2000000002</v>
      </c>
    </row>
  </sheetData>
  <mergeCells count="3">
    <mergeCell ref="A16:C16"/>
    <mergeCell ref="B18:X27"/>
    <mergeCell ref="A2:E2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AA8 AA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8"/>
  <sheetViews>
    <sheetView zoomScaleNormal="100" workbookViewId="0">
      <selection activeCell="U26" sqref="U26"/>
    </sheetView>
  </sheetViews>
  <sheetFormatPr defaultRowHeight="12.75" x14ac:dyDescent="0.2"/>
  <cols>
    <col min="1" max="1" width="8.7109375" customWidth="1"/>
    <col min="2" max="4" width="7.7109375" customWidth="1"/>
    <col min="5" max="5" width="7.85546875" customWidth="1"/>
    <col min="6" max="17" width="7.7109375" customWidth="1"/>
    <col min="18" max="23" width="8.85546875" customWidth="1"/>
    <col min="24" max="24" width="7.7109375" customWidth="1"/>
    <col min="25" max="28" width="8.7109375" customWidth="1"/>
  </cols>
  <sheetData>
    <row r="1" spans="1:92" ht="55.5" customHeight="1" x14ac:dyDescent="0.2">
      <c r="A1" s="162"/>
      <c r="B1" s="162"/>
      <c r="C1" s="162"/>
      <c r="D1" s="48"/>
      <c r="E1" s="48"/>
      <c r="F1" s="48"/>
      <c r="G1" s="48"/>
      <c r="H1" s="48"/>
      <c r="I1" s="48"/>
      <c r="J1" s="48"/>
      <c r="K1" s="48"/>
      <c r="L1" s="48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10" t="s">
        <v>222</v>
      </c>
      <c r="AA1" s="110" t="s">
        <v>219</v>
      </c>
      <c r="AB1" s="110" t="s">
        <v>223</v>
      </c>
      <c r="AC1" s="110" t="s">
        <v>221</v>
      </c>
    </row>
    <row r="2" spans="1:92" ht="13.5" thickBot="1" x14ac:dyDescent="0.25">
      <c r="A2" s="300" t="s">
        <v>91</v>
      </c>
      <c r="B2" s="301"/>
      <c r="C2" s="30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92" ht="13.5" thickBot="1" x14ac:dyDescent="0.25">
      <c r="A3" s="302" t="s">
        <v>93</v>
      </c>
      <c r="B3" s="30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4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92" x14ac:dyDescent="0.2">
      <c r="A4" s="5"/>
      <c r="B4" s="6" t="s">
        <v>104</v>
      </c>
      <c r="C4" s="6" t="s">
        <v>105</v>
      </c>
      <c r="D4" s="6" t="s">
        <v>106</v>
      </c>
      <c r="E4" s="6" t="s">
        <v>107</v>
      </c>
      <c r="F4" s="6" t="s">
        <v>108</v>
      </c>
      <c r="G4" s="6" t="s">
        <v>109</v>
      </c>
      <c r="H4" s="6" t="s">
        <v>110</v>
      </c>
      <c r="I4" s="6" t="s">
        <v>111</v>
      </c>
      <c r="J4" s="6" t="s">
        <v>112</v>
      </c>
      <c r="K4" s="6" t="s">
        <v>113</v>
      </c>
      <c r="L4" s="6" t="s">
        <v>114</v>
      </c>
      <c r="M4" s="23" t="s">
        <v>115</v>
      </c>
      <c r="N4" s="6" t="s">
        <v>116</v>
      </c>
      <c r="O4" s="6" t="s">
        <v>117</v>
      </c>
      <c r="P4" s="6" t="s">
        <v>118</v>
      </c>
      <c r="Q4" s="6" t="s">
        <v>119</v>
      </c>
      <c r="R4" s="6" t="s">
        <v>122</v>
      </c>
      <c r="S4" s="6" t="s">
        <v>124</v>
      </c>
      <c r="T4" s="6" t="s">
        <v>135</v>
      </c>
      <c r="U4" s="6" t="s">
        <v>139</v>
      </c>
      <c r="V4" s="6" t="s">
        <v>140</v>
      </c>
      <c r="W4" s="6" t="s">
        <v>141</v>
      </c>
      <c r="X4" s="6" t="s">
        <v>210</v>
      </c>
      <c r="Y4" s="6" t="s">
        <v>217</v>
      </c>
      <c r="Z4" s="6"/>
      <c r="AA4" s="6"/>
      <c r="AB4" s="6"/>
      <c r="AC4" s="6"/>
    </row>
    <row r="5" spans="1:92" x14ac:dyDescent="0.2">
      <c r="A5" s="5" t="s">
        <v>0</v>
      </c>
      <c r="B5" s="8">
        <v>62167</v>
      </c>
      <c r="C5" s="8">
        <v>61706</v>
      </c>
      <c r="D5" s="8">
        <v>68443</v>
      </c>
      <c r="E5" s="8">
        <v>71783</v>
      </c>
      <c r="F5" s="8">
        <v>68228</v>
      </c>
      <c r="G5" s="8">
        <v>57827</v>
      </c>
      <c r="H5" s="8">
        <v>62684</v>
      </c>
      <c r="I5" s="8">
        <v>49449</v>
      </c>
      <c r="J5" s="8">
        <v>55003</v>
      </c>
      <c r="K5" s="8">
        <v>57892</v>
      </c>
      <c r="L5" s="8">
        <v>51851</v>
      </c>
      <c r="M5" s="21">
        <v>50724</v>
      </c>
      <c r="N5" s="41">
        <v>58171</v>
      </c>
      <c r="O5" s="41"/>
      <c r="P5" s="41">
        <v>62461</v>
      </c>
      <c r="Q5" s="41">
        <v>110534</v>
      </c>
      <c r="R5" s="41">
        <f>'[1]All Stats'!C39</f>
        <v>99662</v>
      </c>
      <c r="S5" s="41">
        <v>63296</v>
      </c>
      <c r="T5" s="41">
        <v>63959</v>
      </c>
      <c r="U5" s="41">
        <v>38425</v>
      </c>
      <c r="V5" s="41">
        <v>96149</v>
      </c>
      <c r="W5" s="41">
        <v>78934</v>
      </c>
      <c r="X5" s="41">
        <v>38922</v>
      </c>
      <c r="Y5" s="152">
        <f>'All Stats'!C55</f>
        <v>70576</v>
      </c>
      <c r="Z5" s="129">
        <f>Y5-B5</f>
        <v>8409</v>
      </c>
      <c r="AA5" s="153">
        <f t="shared" ref="AA5:AA12" si="0">Z5/B5</f>
        <v>0.13526469026975727</v>
      </c>
      <c r="AB5" s="154">
        <f>Y5-X5</f>
        <v>31654</v>
      </c>
      <c r="AC5" s="115">
        <f>AB5/X5</f>
        <v>0.81326756076255069</v>
      </c>
    </row>
    <row r="6" spans="1:92" x14ac:dyDescent="0.2">
      <c r="A6" s="5" t="s">
        <v>1</v>
      </c>
      <c r="B6" s="8">
        <v>49615</v>
      </c>
      <c r="C6" s="8">
        <v>50210</v>
      </c>
      <c r="D6" s="8">
        <v>49569</v>
      </c>
      <c r="E6" s="8">
        <v>48962</v>
      </c>
      <c r="F6" s="8">
        <v>53662</v>
      </c>
      <c r="G6" s="8">
        <v>60571</v>
      </c>
      <c r="H6" s="8">
        <v>57598</v>
      </c>
      <c r="I6" s="8">
        <v>57604</v>
      </c>
      <c r="J6" s="8">
        <v>53370</v>
      </c>
      <c r="K6" s="8">
        <v>46796</v>
      </c>
      <c r="L6" s="8">
        <v>49906</v>
      </c>
      <c r="M6" s="21">
        <v>49633</v>
      </c>
      <c r="N6" s="41">
        <v>48294</v>
      </c>
      <c r="O6" s="41" t="str">
        <f>'[2]All Stats'!E39</f>
        <v>37 007</v>
      </c>
      <c r="P6" s="41">
        <v>37834</v>
      </c>
      <c r="Q6" s="41">
        <v>42381</v>
      </c>
      <c r="R6" s="41">
        <f>'[1]All Stats'!E39</f>
        <v>42787</v>
      </c>
      <c r="S6" s="41">
        <v>45033</v>
      </c>
      <c r="T6" s="41">
        <v>48539</v>
      </c>
      <c r="U6" s="41">
        <v>39792</v>
      </c>
      <c r="V6" s="41">
        <v>44017</v>
      </c>
      <c r="W6" s="41">
        <v>51686</v>
      </c>
      <c r="X6" s="41">
        <v>44780</v>
      </c>
      <c r="Y6" s="152">
        <f>'All Stats'!E55</f>
        <v>35287</v>
      </c>
      <c r="Z6" s="129">
        <f t="shared" ref="Z6:Z14" si="1">Y6-B6</f>
        <v>-14328</v>
      </c>
      <c r="AA6" s="153">
        <f t="shared" si="0"/>
        <v>-0.28878363398165879</v>
      </c>
      <c r="AB6" s="154">
        <f t="shared" ref="AB6:AB14" si="2">Y6-X6</f>
        <v>-9493</v>
      </c>
      <c r="AC6" s="115">
        <f t="shared" ref="AC6:AC14" si="3">AB6/X6</f>
        <v>-0.21199196069673962</v>
      </c>
    </row>
    <row r="7" spans="1:92" x14ac:dyDescent="0.2">
      <c r="A7" s="5" t="s">
        <v>2</v>
      </c>
      <c r="B7" s="8">
        <v>107985</v>
      </c>
      <c r="C7" s="8">
        <v>104516</v>
      </c>
      <c r="D7" s="8">
        <v>99248</v>
      </c>
      <c r="E7" s="8">
        <v>89156</v>
      </c>
      <c r="F7" s="8">
        <v>22115</v>
      </c>
      <c r="G7" s="8">
        <v>24335</v>
      </c>
      <c r="H7" s="8">
        <v>21516</v>
      </c>
      <c r="I7" s="8">
        <v>30834</v>
      </c>
      <c r="J7" s="8">
        <v>25725</v>
      </c>
      <c r="K7" s="8">
        <v>28232</v>
      </c>
      <c r="L7" s="8">
        <v>28090</v>
      </c>
      <c r="M7" s="21">
        <v>25640</v>
      </c>
      <c r="N7" s="41">
        <v>26831</v>
      </c>
      <c r="O7" s="41" t="str">
        <f>'[2]All Stats'!D39</f>
        <v>26 620</v>
      </c>
      <c r="P7" s="41">
        <v>25425</v>
      </c>
      <c r="Q7" s="41">
        <v>23222</v>
      </c>
      <c r="R7" s="41">
        <f>'[1]All Stats'!D39</f>
        <v>28503</v>
      </c>
      <c r="S7" s="41">
        <v>27448</v>
      </c>
      <c r="T7" s="41">
        <v>23647</v>
      </c>
      <c r="U7" s="41">
        <v>25560</v>
      </c>
      <c r="V7" s="41">
        <v>23508</v>
      </c>
      <c r="W7" s="41">
        <v>24189</v>
      </c>
      <c r="X7" s="41">
        <v>20971</v>
      </c>
      <c r="Y7" s="152">
        <f>'All Stats'!D55</f>
        <v>18161</v>
      </c>
      <c r="Z7" s="129">
        <f t="shared" si="1"/>
        <v>-89824</v>
      </c>
      <c r="AA7" s="153">
        <f t="shared" si="0"/>
        <v>-0.83181923415289161</v>
      </c>
      <c r="AB7" s="154">
        <f t="shared" si="2"/>
        <v>-2810</v>
      </c>
      <c r="AC7" s="115">
        <f t="shared" si="3"/>
        <v>-0.13399456392160602</v>
      </c>
    </row>
    <row r="8" spans="1:92" x14ac:dyDescent="0.2">
      <c r="A8" s="5" t="s">
        <v>3</v>
      </c>
      <c r="B8" s="8">
        <v>27326</v>
      </c>
      <c r="C8" s="8">
        <v>27634</v>
      </c>
      <c r="D8" s="8">
        <v>27730</v>
      </c>
      <c r="E8" s="8">
        <v>21762</v>
      </c>
      <c r="F8" s="8">
        <v>32612</v>
      </c>
      <c r="G8" s="8">
        <v>31179</v>
      </c>
      <c r="H8" s="8">
        <v>30700</v>
      </c>
      <c r="I8" s="8">
        <v>26940</v>
      </c>
      <c r="J8" s="8">
        <v>35483</v>
      </c>
      <c r="K8" s="8">
        <v>28285</v>
      </c>
      <c r="L8" s="8">
        <v>33349</v>
      </c>
      <c r="M8" s="21">
        <v>31504</v>
      </c>
      <c r="N8" s="41">
        <v>16084</v>
      </c>
      <c r="O8" s="41" t="str">
        <f>'[2]All Stats'!J39</f>
        <v>21 764</v>
      </c>
      <c r="P8" s="41">
        <v>24067</v>
      </c>
      <c r="Q8" s="41">
        <v>21928</v>
      </c>
      <c r="R8" s="41">
        <f>'[1]All Stats'!J39</f>
        <v>20776</v>
      </c>
      <c r="S8" s="41">
        <v>21766</v>
      </c>
      <c r="T8" s="41">
        <v>17601</v>
      </c>
      <c r="U8" s="41">
        <v>18651</v>
      </c>
      <c r="V8" s="41">
        <v>17908</v>
      </c>
      <c r="W8" s="41">
        <v>13946</v>
      </c>
      <c r="X8" s="41">
        <v>19862</v>
      </c>
      <c r="Y8" s="152">
        <f>'All Stats'!J55</f>
        <v>12324</v>
      </c>
      <c r="Z8" s="129">
        <f t="shared" si="1"/>
        <v>-15002</v>
      </c>
      <c r="AA8" s="153">
        <f t="shared" si="0"/>
        <v>-0.54900095147478589</v>
      </c>
      <c r="AB8" s="154">
        <f t="shared" si="2"/>
        <v>-7538</v>
      </c>
      <c r="AC8" s="115">
        <f t="shared" si="3"/>
        <v>-0.37951867888430169</v>
      </c>
    </row>
    <row r="9" spans="1:92" x14ac:dyDescent="0.2">
      <c r="A9" s="5" t="s">
        <v>4</v>
      </c>
      <c r="B9" s="8">
        <v>17674</v>
      </c>
      <c r="C9" s="8">
        <v>18561</v>
      </c>
      <c r="D9" s="8">
        <v>16677</v>
      </c>
      <c r="E9" s="8">
        <v>19271</v>
      </c>
      <c r="F9" s="8">
        <v>0</v>
      </c>
      <c r="G9" s="8">
        <v>15468</v>
      </c>
      <c r="H9" s="8">
        <v>10690</v>
      </c>
      <c r="I9" s="8">
        <v>16313</v>
      </c>
      <c r="J9" s="8">
        <v>5000</v>
      </c>
      <c r="K9" s="8">
        <v>6414</v>
      </c>
      <c r="L9" s="8">
        <v>6845</v>
      </c>
      <c r="M9" s="21">
        <v>8062</v>
      </c>
      <c r="N9" s="41">
        <v>8794</v>
      </c>
      <c r="O9" s="41" t="str">
        <f>'[2]All Stats'!I39</f>
        <v>7 352</v>
      </c>
      <c r="P9" s="41">
        <v>6530</v>
      </c>
      <c r="Q9" s="41">
        <v>6362</v>
      </c>
      <c r="R9" s="41">
        <f>'[1]All Stats'!I39</f>
        <v>6695</v>
      </c>
      <c r="S9" s="41">
        <v>6695</v>
      </c>
      <c r="T9" s="41">
        <v>5753</v>
      </c>
      <c r="U9" s="41">
        <v>5516</v>
      </c>
      <c r="V9" s="41">
        <v>5258</v>
      </c>
      <c r="W9" s="41">
        <v>5054</v>
      </c>
      <c r="X9" s="41">
        <v>4947</v>
      </c>
      <c r="Y9" s="152">
        <f>'All Stats'!I55</f>
        <v>4334</v>
      </c>
      <c r="Z9" s="129">
        <f t="shared" si="1"/>
        <v>-13340</v>
      </c>
      <c r="AA9" s="153">
        <f t="shared" si="0"/>
        <v>-0.7547810342876542</v>
      </c>
      <c r="AB9" s="154">
        <f t="shared" si="2"/>
        <v>-613</v>
      </c>
      <c r="AC9" s="115">
        <f t="shared" si="3"/>
        <v>-0.12391348291894078</v>
      </c>
    </row>
    <row r="10" spans="1:92" x14ac:dyDescent="0.2">
      <c r="A10" s="5" t="s">
        <v>6</v>
      </c>
      <c r="B10" s="8">
        <v>19961</v>
      </c>
      <c r="C10" s="8">
        <v>17495</v>
      </c>
      <c r="D10" s="8">
        <v>18021</v>
      </c>
      <c r="E10" s="8">
        <v>20154</v>
      </c>
      <c r="F10" s="8">
        <v>19248</v>
      </c>
      <c r="G10" s="8">
        <v>9788</v>
      </c>
      <c r="H10" s="8">
        <v>8901</v>
      </c>
      <c r="I10" s="8">
        <v>8972</v>
      </c>
      <c r="J10" s="8">
        <v>7835</v>
      </c>
      <c r="K10" s="8">
        <v>6874</v>
      </c>
      <c r="L10" s="8">
        <v>7380</v>
      </c>
      <c r="M10" s="21">
        <v>6962</v>
      </c>
      <c r="N10" s="41" t="str">
        <f>'[3]All Stats'!H39</f>
        <v>9 853</v>
      </c>
      <c r="O10" s="41" t="str">
        <f>'[2]All Stats'!H39</f>
        <v>9 496</v>
      </c>
      <c r="P10" s="41">
        <v>7836</v>
      </c>
      <c r="Q10" s="41">
        <v>7477</v>
      </c>
      <c r="R10" s="41">
        <f>'[1]All Stats'!H39</f>
        <v>7201</v>
      </c>
      <c r="S10" s="41">
        <v>5270</v>
      </c>
      <c r="T10" s="41">
        <v>7802</v>
      </c>
      <c r="U10" s="41">
        <v>7802</v>
      </c>
      <c r="V10" s="41">
        <v>6948</v>
      </c>
      <c r="W10" s="41">
        <v>7672</v>
      </c>
      <c r="X10" s="41">
        <v>8319</v>
      </c>
      <c r="Y10" s="152">
        <f>'All Stats'!H55</f>
        <v>12827</v>
      </c>
      <c r="Z10" s="129">
        <f t="shared" si="1"/>
        <v>-7134</v>
      </c>
      <c r="AA10" s="153">
        <f t="shared" si="0"/>
        <v>-0.35739692400180351</v>
      </c>
      <c r="AB10" s="154">
        <f t="shared" si="2"/>
        <v>4508</v>
      </c>
      <c r="AC10" s="115">
        <f t="shared" si="3"/>
        <v>0.54189205433345355</v>
      </c>
    </row>
    <row r="11" spans="1:92" x14ac:dyDescent="0.2">
      <c r="A11" s="5" t="s">
        <v>7</v>
      </c>
      <c r="B11" s="8">
        <v>28745</v>
      </c>
      <c r="C11" s="8">
        <v>27500</v>
      </c>
      <c r="D11" s="8">
        <v>26350</v>
      </c>
      <c r="E11" s="8">
        <v>27000</v>
      </c>
      <c r="F11" s="8">
        <v>27000</v>
      </c>
      <c r="G11" s="8">
        <v>29500</v>
      </c>
      <c r="H11" s="8">
        <v>28820</v>
      </c>
      <c r="I11" s="8">
        <v>29500</v>
      </c>
      <c r="J11" s="8">
        <v>30400</v>
      </c>
      <c r="K11" s="8">
        <v>27100</v>
      </c>
      <c r="L11" s="8">
        <v>18869</v>
      </c>
      <c r="M11" s="21">
        <v>27519</v>
      </c>
      <c r="N11" s="41">
        <v>7494</v>
      </c>
      <c r="O11" s="41" t="str">
        <f>'[2]All Stats'!G39</f>
        <v>7 904</v>
      </c>
      <c r="P11" s="41">
        <v>7329</v>
      </c>
      <c r="Q11" s="41">
        <v>10538</v>
      </c>
      <c r="R11" s="41">
        <f>'[1]All Stats'!G39</f>
        <v>11636</v>
      </c>
      <c r="S11" s="41">
        <v>11793</v>
      </c>
      <c r="T11" s="41">
        <v>10658</v>
      </c>
      <c r="U11" s="41">
        <v>10087</v>
      </c>
      <c r="V11" s="41">
        <v>8341</v>
      </c>
      <c r="W11" s="41">
        <v>9499</v>
      </c>
      <c r="X11" s="41">
        <v>10567</v>
      </c>
      <c r="Y11" s="152">
        <f>'All Stats'!G55</f>
        <v>8377</v>
      </c>
      <c r="Z11" s="129">
        <f t="shared" si="1"/>
        <v>-20368</v>
      </c>
      <c r="AA11" s="153">
        <f t="shared" si="0"/>
        <v>-0.70857540441815969</v>
      </c>
      <c r="AB11" s="154">
        <f t="shared" si="2"/>
        <v>-2190</v>
      </c>
      <c r="AC11" s="115">
        <f t="shared" si="3"/>
        <v>-0.20724898268193431</v>
      </c>
    </row>
    <row r="12" spans="1:92" x14ac:dyDescent="0.2">
      <c r="A12" s="5" t="s">
        <v>8</v>
      </c>
      <c r="B12" s="8">
        <v>5129</v>
      </c>
      <c r="C12" s="8">
        <v>3818</v>
      </c>
      <c r="D12" s="8">
        <v>8871</v>
      </c>
      <c r="E12" s="8">
        <v>8776</v>
      </c>
      <c r="F12" s="8">
        <v>3600</v>
      </c>
      <c r="G12" s="8">
        <v>10321</v>
      </c>
      <c r="H12" s="8">
        <v>29376</v>
      </c>
      <c r="I12" s="8">
        <v>16222</v>
      </c>
      <c r="J12" s="8">
        <v>50856</v>
      </c>
      <c r="K12" s="8">
        <v>31820</v>
      </c>
      <c r="L12" s="8">
        <v>43653</v>
      </c>
      <c r="M12" s="21">
        <v>48957</v>
      </c>
      <c r="N12" s="67">
        <v>20624</v>
      </c>
      <c r="O12" s="41" t="str">
        <f>'[2]All Stats'!F39</f>
        <v>20 014</v>
      </c>
      <c r="P12" s="41">
        <v>26625</v>
      </c>
      <c r="Q12" s="41">
        <v>21618</v>
      </c>
      <c r="R12" s="41">
        <f>'[1]All Stats'!F39</f>
        <v>42764</v>
      </c>
      <c r="S12" s="41">
        <v>29258</v>
      </c>
      <c r="T12" s="41">
        <v>1910</v>
      </c>
      <c r="U12" s="41">
        <v>1939</v>
      </c>
      <c r="V12" s="41">
        <v>1767</v>
      </c>
      <c r="W12" s="41">
        <v>1861</v>
      </c>
      <c r="X12" s="41">
        <v>2224</v>
      </c>
      <c r="Y12" s="152">
        <f>'All Stats'!F55</f>
        <v>2224</v>
      </c>
      <c r="Z12" s="129">
        <f t="shared" si="1"/>
        <v>-2905</v>
      </c>
      <c r="AA12" s="153">
        <f t="shared" si="0"/>
        <v>-0.56638720998245273</v>
      </c>
      <c r="AB12" s="154">
        <f t="shared" si="2"/>
        <v>0</v>
      </c>
      <c r="AC12" s="115">
        <f t="shared" si="3"/>
        <v>0</v>
      </c>
    </row>
    <row r="13" spans="1:92" x14ac:dyDescent="0.2">
      <c r="A13" s="5" t="s">
        <v>9</v>
      </c>
      <c r="B13" s="8"/>
      <c r="C13" s="8"/>
      <c r="D13" s="19"/>
      <c r="E13" s="8"/>
      <c r="F13" s="8"/>
      <c r="G13" s="8"/>
      <c r="H13" s="8"/>
      <c r="I13" s="8">
        <v>0</v>
      </c>
      <c r="J13" s="8">
        <v>0</v>
      </c>
      <c r="K13" s="8">
        <v>0</v>
      </c>
      <c r="L13" s="8">
        <v>0</v>
      </c>
      <c r="M13" s="21">
        <v>0</v>
      </c>
      <c r="N13" s="8">
        <f>'[3]All Stats'!K39</f>
        <v>199</v>
      </c>
      <c r="O13" s="41">
        <f>'[2]All Stats'!K39</f>
        <v>685</v>
      </c>
      <c r="P13" s="41">
        <v>738</v>
      </c>
      <c r="Q13" s="41">
        <v>624</v>
      </c>
      <c r="R13" s="41">
        <f>'[1]All Stats'!K39</f>
        <v>961</v>
      </c>
      <c r="S13" s="41">
        <v>951</v>
      </c>
      <c r="T13" s="41">
        <v>566</v>
      </c>
      <c r="U13" s="41">
        <v>566</v>
      </c>
      <c r="V13" s="41">
        <v>566</v>
      </c>
      <c r="W13" s="41">
        <v>335</v>
      </c>
      <c r="X13" s="41">
        <v>410</v>
      </c>
      <c r="Y13" s="152">
        <f>'All Stats'!K55</f>
        <v>457</v>
      </c>
      <c r="Z13" s="129">
        <f t="shared" si="1"/>
        <v>457</v>
      </c>
      <c r="AA13" s="153">
        <v>0</v>
      </c>
      <c r="AB13" s="154">
        <f t="shared" si="2"/>
        <v>47</v>
      </c>
      <c r="AC13" s="115">
        <f t="shared" si="3"/>
        <v>0.11463414634146342</v>
      </c>
    </row>
    <row r="14" spans="1:92" ht="13.5" thickBot="1" x14ac:dyDescent="0.25">
      <c r="A14" s="11" t="s">
        <v>10</v>
      </c>
      <c r="B14" s="20">
        <v>54947</v>
      </c>
      <c r="C14" s="20">
        <v>54883</v>
      </c>
      <c r="D14" s="20">
        <v>53678</v>
      </c>
      <c r="E14" s="20">
        <v>51442</v>
      </c>
      <c r="F14" s="20">
        <v>53454</v>
      </c>
      <c r="G14" s="20">
        <v>0</v>
      </c>
      <c r="H14" s="20">
        <v>48893</v>
      </c>
      <c r="I14" s="20">
        <v>51096</v>
      </c>
      <c r="J14" s="20">
        <v>51772</v>
      </c>
      <c r="K14" s="20">
        <v>51016</v>
      </c>
      <c r="L14" s="20">
        <v>50149</v>
      </c>
      <c r="M14" s="13">
        <v>55771</v>
      </c>
      <c r="N14" s="68">
        <v>57964</v>
      </c>
      <c r="O14" s="68" t="str">
        <f>'[2]All Stats'!L39</f>
        <v>61 600</v>
      </c>
      <c r="P14" s="68">
        <v>15815</v>
      </c>
      <c r="Q14" s="68">
        <v>47869</v>
      </c>
      <c r="R14" s="68">
        <f>'[1]All Stats'!L39</f>
        <v>46696</v>
      </c>
      <c r="S14" s="68">
        <v>44894</v>
      </c>
      <c r="T14" s="68">
        <v>58664</v>
      </c>
      <c r="U14" s="68">
        <v>47348</v>
      </c>
      <c r="V14" s="68">
        <v>43675</v>
      </c>
      <c r="W14" s="68">
        <v>41462</v>
      </c>
      <c r="X14" s="68">
        <v>37737</v>
      </c>
      <c r="Y14" s="155">
        <f>'All Stats'!L55</f>
        <v>30237</v>
      </c>
      <c r="Z14" s="129">
        <f t="shared" si="1"/>
        <v>-24710</v>
      </c>
      <c r="AA14" s="156">
        <f>Z14/B14</f>
        <v>-0.44970608040475368</v>
      </c>
      <c r="AB14" s="154">
        <f t="shared" si="2"/>
        <v>-7500</v>
      </c>
      <c r="AC14" s="115">
        <f t="shared" si="3"/>
        <v>-0.19874393830988155</v>
      </c>
    </row>
    <row r="15" spans="1:92" s="34" customFormat="1" ht="13.5" thickBot="1" x14ac:dyDescent="0.25">
      <c r="A15" s="42" t="s">
        <v>98</v>
      </c>
      <c r="B15" s="33">
        <v>373549</v>
      </c>
      <c r="C15" s="33">
        <v>366323</v>
      </c>
      <c r="D15" s="33">
        <v>368587</v>
      </c>
      <c r="E15" s="33">
        <v>358306</v>
      </c>
      <c r="F15" s="33">
        <v>279919</v>
      </c>
      <c r="G15" s="33">
        <v>238989</v>
      </c>
      <c r="H15" s="33">
        <v>299178</v>
      </c>
      <c r="I15" s="33">
        <v>286930</v>
      </c>
      <c r="J15" s="33">
        <v>315444</v>
      </c>
      <c r="K15" s="33">
        <v>284429</v>
      </c>
      <c r="L15" s="33">
        <v>290092</v>
      </c>
      <c r="M15" s="33">
        <v>304772</v>
      </c>
      <c r="N15" s="38">
        <f>SUM(N5:N14)</f>
        <v>244455</v>
      </c>
      <c r="O15" s="40" t="s">
        <v>120</v>
      </c>
      <c r="P15" s="40">
        <f>SUM(P5:P14)</f>
        <v>214660</v>
      </c>
      <c r="Q15" s="40">
        <v>292553</v>
      </c>
      <c r="R15" s="40">
        <f>SUM(R5:R14)</f>
        <v>307681</v>
      </c>
      <c r="S15" s="40">
        <f>SUM(S5:S14)</f>
        <v>256404</v>
      </c>
      <c r="T15" s="40">
        <f>SUM(T5:T14)</f>
        <v>239099</v>
      </c>
      <c r="U15" s="40">
        <f>SUM(U5:U14)</f>
        <v>195686</v>
      </c>
      <c r="V15" s="40">
        <v>248137</v>
      </c>
      <c r="W15" s="40">
        <f>SUM(W5:W14)</f>
        <v>234638</v>
      </c>
      <c r="X15" s="40">
        <f>SUM(X5:X14)</f>
        <v>188739</v>
      </c>
      <c r="Y15" s="157">
        <f>SUM(Y5:Y14)</f>
        <v>194804</v>
      </c>
      <c r="Z15" s="158">
        <f>Y15-B15</f>
        <v>-178745</v>
      </c>
      <c r="AA15" s="159">
        <f>Z15/B15</f>
        <v>-0.47850482801453087</v>
      </c>
      <c r="AB15" s="160">
        <f>Y15-X15</f>
        <v>6065</v>
      </c>
      <c r="AC15" s="161">
        <f>AB15/X15</f>
        <v>3.2134323059886935E-2</v>
      </c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</row>
    <row r="16" spans="1:92" x14ac:dyDescent="0.2"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</row>
    <row r="17" spans="30:92" x14ac:dyDescent="0.2"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</row>
    <row r="18" spans="30:92" x14ac:dyDescent="0.2"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selection activeCell="Z4" sqref="Z4"/>
    </sheetView>
  </sheetViews>
  <sheetFormatPr defaultRowHeight="12.75" x14ac:dyDescent="0.2"/>
  <cols>
    <col min="1" max="1" width="8.7109375" customWidth="1"/>
    <col min="2" max="4" width="7.7109375" customWidth="1"/>
    <col min="5" max="5" width="8" customWidth="1"/>
    <col min="6" max="24" width="7.7109375" customWidth="1"/>
    <col min="25" max="28" width="8.7109375" customWidth="1"/>
  </cols>
  <sheetData>
    <row r="1" spans="1:29" ht="57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10" t="s">
        <v>222</v>
      </c>
      <c r="AA1" s="110" t="s">
        <v>224</v>
      </c>
      <c r="AB1" s="110" t="s">
        <v>223</v>
      </c>
      <c r="AC1" s="110" t="s">
        <v>221</v>
      </c>
    </row>
    <row r="2" spans="1:29" ht="13.5" thickBot="1" x14ac:dyDescent="0.25">
      <c r="A2" s="301" t="s">
        <v>91</v>
      </c>
      <c r="B2" s="301"/>
      <c r="C2" s="301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3.5" thickBot="1" x14ac:dyDescent="0.25">
      <c r="A3" s="304" t="s">
        <v>92</v>
      </c>
      <c r="B3" s="304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32" customFormat="1" ht="12.75" customHeight="1" x14ac:dyDescent="0.2">
      <c r="A4" s="46"/>
      <c r="B4" s="23" t="s">
        <v>104</v>
      </c>
      <c r="C4" s="23" t="s">
        <v>105</v>
      </c>
      <c r="D4" s="23" t="s">
        <v>106</v>
      </c>
      <c r="E4" s="23" t="s">
        <v>107</v>
      </c>
      <c r="F4" s="23" t="s">
        <v>108</v>
      </c>
      <c r="G4" s="23" t="s">
        <v>109</v>
      </c>
      <c r="H4" s="23" t="s">
        <v>110</v>
      </c>
      <c r="I4" s="23" t="s">
        <v>111</v>
      </c>
      <c r="J4" s="23" t="s">
        <v>112</v>
      </c>
      <c r="K4" s="23" t="s">
        <v>113</v>
      </c>
      <c r="L4" s="7" t="s">
        <v>114</v>
      </c>
      <c r="M4" s="7" t="s">
        <v>115</v>
      </c>
      <c r="N4" s="50" t="s">
        <v>116</v>
      </c>
      <c r="O4" s="50" t="s">
        <v>117</v>
      </c>
      <c r="P4" s="50" t="s">
        <v>118</v>
      </c>
      <c r="Q4" s="50" t="s">
        <v>119</v>
      </c>
      <c r="R4" s="50" t="s">
        <v>122</v>
      </c>
      <c r="S4" s="50" t="s">
        <v>124</v>
      </c>
      <c r="T4" s="50" t="s">
        <v>135</v>
      </c>
      <c r="U4" s="50" t="s">
        <v>139</v>
      </c>
      <c r="V4" s="50" t="s">
        <v>140</v>
      </c>
      <c r="W4" s="50" t="s">
        <v>141</v>
      </c>
      <c r="X4" s="50" t="s">
        <v>210</v>
      </c>
      <c r="Y4" s="50" t="s">
        <v>217</v>
      </c>
      <c r="Z4" s="166"/>
      <c r="AA4" s="167"/>
      <c r="AB4" s="166"/>
      <c r="AC4" s="166"/>
    </row>
    <row r="5" spans="1:29" s="32" customFormat="1" x14ac:dyDescent="0.2">
      <c r="A5" s="44" t="s">
        <v>0</v>
      </c>
      <c r="B5" s="21">
        <v>14120</v>
      </c>
      <c r="C5" s="21">
        <v>16022</v>
      </c>
      <c r="D5" s="21">
        <v>16149</v>
      </c>
      <c r="E5" s="21">
        <v>25313</v>
      </c>
      <c r="F5" s="21">
        <v>24574</v>
      </c>
      <c r="G5" s="21">
        <v>24815</v>
      </c>
      <c r="H5" s="21">
        <v>24392</v>
      </c>
      <c r="I5" s="21">
        <v>24090</v>
      </c>
      <c r="J5" s="21">
        <v>25332</v>
      </c>
      <c r="K5" s="21">
        <v>22660</v>
      </c>
      <c r="L5" s="9">
        <v>22040</v>
      </c>
      <c r="M5" s="9">
        <v>20967</v>
      </c>
      <c r="N5" s="36">
        <v>22879</v>
      </c>
      <c r="O5" s="36">
        <v>23226</v>
      </c>
      <c r="P5" s="36">
        <v>19811</v>
      </c>
      <c r="Q5" s="36">
        <v>17592</v>
      </c>
      <c r="R5" s="36">
        <f>'[4]All Stats'!C38</f>
        <v>16512</v>
      </c>
      <c r="S5" s="36">
        <v>17373</v>
      </c>
      <c r="T5" s="36">
        <v>9621</v>
      </c>
      <c r="U5" s="36">
        <v>12360</v>
      </c>
      <c r="V5" s="36">
        <v>11313</v>
      </c>
      <c r="W5" s="36">
        <v>10882</v>
      </c>
      <c r="X5" s="36">
        <v>10198</v>
      </c>
      <c r="Y5" s="164">
        <f>'All Stats'!C54</f>
        <v>7502</v>
      </c>
      <c r="Z5" s="129">
        <f>Y5-B5</f>
        <v>-6618</v>
      </c>
      <c r="AA5" s="153">
        <f t="shared" ref="AA5:AA12" si="0">Z5/B5</f>
        <v>-0.4686968838526912</v>
      </c>
      <c r="AB5" s="154">
        <f>Y5-X5</f>
        <v>-2696</v>
      </c>
      <c r="AC5" s="115">
        <f>AB5/X5</f>
        <v>-0.26436556187487742</v>
      </c>
    </row>
    <row r="6" spans="1:29" s="32" customFormat="1" x14ac:dyDescent="0.2">
      <c r="A6" s="44" t="s">
        <v>1</v>
      </c>
      <c r="B6" s="21">
        <v>29799</v>
      </c>
      <c r="C6" s="21">
        <v>27614</v>
      </c>
      <c r="D6" s="21">
        <v>25951</v>
      </c>
      <c r="E6" s="21">
        <v>23633</v>
      </c>
      <c r="F6" s="21">
        <v>22315</v>
      </c>
      <c r="G6" s="21">
        <v>22633</v>
      </c>
      <c r="H6" s="21">
        <v>23194</v>
      </c>
      <c r="I6" s="21">
        <v>21815</v>
      </c>
      <c r="J6" s="21">
        <v>19461</v>
      </c>
      <c r="K6" s="21">
        <v>19175</v>
      </c>
      <c r="L6" s="9">
        <v>18648</v>
      </c>
      <c r="M6" s="9">
        <v>17083</v>
      </c>
      <c r="N6" s="36">
        <v>17278</v>
      </c>
      <c r="O6" s="36">
        <v>14859</v>
      </c>
      <c r="P6" s="36">
        <v>15445</v>
      </c>
      <c r="Q6" s="36">
        <v>16108</v>
      </c>
      <c r="R6" s="36">
        <f>'[4]All Stats'!E38</f>
        <v>13940</v>
      </c>
      <c r="S6" s="36">
        <v>16070</v>
      </c>
      <c r="T6" s="36">
        <v>15542</v>
      </c>
      <c r="U6" s="36">
        <v>13583</v>
      </c>
      <c r="V6" s="36">
        <v>11208</v>
      </c>
      <c r="W6" s="36">
        <v>10665</v>
      </c>
      <c r="X6" s="36">
        <v>9646</v>
      </c>
      <c r="Y6" s="164">
        <f>'All Stats'!E54</f>
        <v>7803</v>
      </c>
      <c r="Z6" s="129">
        <f t="shared" ref="Z6:Z14" si="1">Y6-B6</f>
        <v>-21996</v>
      </c>
      <c r="AA6" s="153">
        <f t="shared" si="0"/>
        <v>-0.73814557535487768</v>
      </c>
      <c r="AB6" s="154">
        <f t="shared" ref="AB6:AB14" si="2">Y6-X6</f>
        <v>-1843</v>
      </c>
      <c r="AC6" s="115">
        <f t="shared" ref="AC6:AC14" si="3">AB6/X6</f>
        <v>-0.19106365332780428</v>
      </c>
    </row>
    <row r="7" spans="1:29" s="32" customFormat="1" x14ac:dyDescent="0.2">
      <c r="A7" s="44" t="s">
        <v>2</v>
      </c>
      <c r="B7" s="21">
        <v>16595</v>
      </c>
      <c r="C7" s="21">
        <v>15121</v>
      </c>
      <c r="D7" s="21">
        <v>14488</v>
      </c>
      <c r="E7" s="21">
        <v>14078</v>
      </c>
      <c r="F7" s="21">
        <v>12401</v>
      </c>
      <c r="G7" s="21">
        <v>4117</v>
      </c>
      <c r="H7" s="21">
        <v>3966</v>
      </c>
      <c r="I7" s="21">
        <v>5333</v>
      </c>
      <c r="J7" s="21">
        <v>5544</v>
      </c>
      <c r="K7" s="21">
        <v>5959</v>
      </c>
      <c r="L7" s="9">
        <v>57615</v>
      </c>
      <c r="M7" s="9">
        <v>61405</v>
      </c>
      <c r="N7" s="36">
        <v>54467</v>
      </c>
      <c r="O7" s="36">
        <v>52586</v>
      </c>
      <c r="P7" s="36">
        <v>49015</v>
      </c>
      <c r="Q7" s="36">
        <v>47413</v>
      </c>
      <c r="R7" s="36">
        <f>'[4]All Stats'!D38</f>
        <v>28092</v>
      </c>
      <c r="S7" s="36">
        <v>29128</v>
      </c>
      <c r="T7" s="36">
        <v>27812</v>
      </c>
      <c r="U7" s="36">
        <v>26766</v>
      </c>
      <c r="V7" s="36">
        <v>25200</v>
      </c>
      <c r="W7" s="36">
        <v>22594</v>
      </c>
      <c r="X7" s="36">
        <v>22055</v>
      </c>
      <c r="Y7" s="164">
        <f>'All Stats'!D54</f>
        <v>15586</v>
      </c>
      <c r="Z7" s="129">
        <f t="shared" si="1"/>
        <v>-1009</v>
      </c>
      <c r="AA7" s="153">
        <f t="shared" si="0"/>
        <v>-6.0801446218740583E-2</v>
      </c>
      <c r="AB7" s="154">
        <f t="shared" si="2"/>
        <v>-6469</v>
      </c>
      <c r="AC7" s="115">
        <f t="shared" si="3"/>
        <v>-0.29331217411017912</v>
      </c>
    </row>
    <row r="8" spans="1:29" s="32" customFormat="1" x14ac:dyDescent="0.2">
      <c r="A8" s="44" t="s">
        <v>3</v>
      </c>
      <c r="B8" s="21">
        <v>9158</v>
      </c>
      <c r="C8" s="21">
        <v>9815</v>
      </c>
      <c r="D8" s="21">
        <v>9470</v>
      </c>
      <c r="E8" s="21">
        <v>9892</v>
      </c>
      <c r="F8" s="21">
        <v>9697</v>
      </c>
      <c r="G8" s="21">
        <v>9433</v>
      </c>
      <c r="H8" s="21">
        <v>8768</v>
      </c>
      <c r="I8" s="21">
        <v>8842</v>
      </c>
      <c r="J8" s="21">
        <v>8842</v>
      </c>
      <c r="K8" s="21">
        <v>8255</v>
      </c>
      <c r="L8" s="9">
        <v>6845</v>
      </c>
      <c r="M8" s="9">
        <v>6856</v>
      </c>
      <c r="N8" s="36">
        <v>6078</v>
      </c>
      <c r="O8" s="36">
        <v>7098</v>
      </c>
      <c r="P8" s="36">
        <v>6344</v>
      </c>
      <c r="Q8" s="36">
        <v>5986</v>
      </c>
      <c r="R8" s="36">
        <f>'[4]All Stats'!J38</f>
        <v>6669</v>
      </c>
      <c r="S8" s="36">
        <v>6008</v>
      </c>
      <c r="T8" s="36">
        <v>5100</v>
      </c>
      <c r="U8" s="36">
        <v>5408</v>
      </c>
      <c r="V8" s="36">
        <v>5191</v>
      </c>
      <c r="W8" s="36">
        <v>5208</v>
      </c>
      <c r="X8" s="36">
        <v>5297</v>
      </c>
      <c r="Y8" s="164">
        <f>'All Stats'!J54</f>
        <v>7945</v>
      </c>
      <c r="Z8" s="129">
        <f t="shared" si="1"/>
        <v>-1213</v>
      </c>
      <c r="AA8" s="153">
        <f t="shared" si="0"/>
        <v>-0.13245250054597074</v>
      </c>
      <c r="AB8" s="154">
        <f t="shared" si="2"/>
        <v>2648</v>
      </c>
      <c r="AC8" s="115">
        <f t="shared" si="3"/>
        <v>0.49990560694732866</v>
      </c>
    </row>
    <row r="9" spans="1:29" s="32" customFormat="1" x14ac:dyDescent="0.2">
      <c r="A9" s="44" t="s">
        <v>4</v>
      </c>
      <c r="B9" s="21">
        <v>3802</v>
      </c>
      <c r="C9" s="21">
        <v>3551</v>
      </c>
      <c r="D9" s="21">
        <v>3499</v>
      </c>
      <c r="E9" s="21">
        <v>3687</v>
      </c>
      <c r="F9" s="21">
        <v>0</v>
      </c>
      <c r="G9" s="21">
        <v>4291</v>
      </c>
      <c r="H9" s="21">
        <v>3811</v>
      </c>
      <c r="I9" s="21">
        <v>3441</v>
      </c>
      <c r="J9" s="21">
        <v>2060</v>
      </c>
      <c r="K9" s="21">
        <v>1996</v>
      </c>
      <c r="L9" s="9">
        <v>2513</v>
      </c>
      <c r="M9" s="9">
        <v>2796</v>
      </c>
      <c r="N9" s="36">
        <v>3270</v>
      </c>
      <c r="O9" s="36">
        <v>3100</v>
      </c>
      <c r="P9" s="36">
        <v>2914</v>
      </c>
      <c r="Q9" s="36">
        <v>3012</v>
      </c>
      <c r="R9" s="36">
        <f>'[4]All Stats'!I38</f>
        <v>2857</v>
      </c>
      <c r="S9" s="36">
        <v>2857</v>
      </c>
      <c r="T9" s="36">
        <v>3300</v>
      </c>
      <c r="U9" s="36">
        <v>2500</v>
      </c>
      <c r="V9" s="36">
        <v>1526</v>
      </c>
      <c r="W9" s="36">
        <v>1637</v>
      </c>
      <c r="X9" s="36">
        <v>1587</v>
      </c>
      <c r="Y9" s="164">
        <f>'All Stats'!I54</f>
        <v>1153</v>
      </c>
      <c r="Z9" s="129">
        <f t="shared" si="1"/>
        <v>-2649</v>
      </c>
      <c r="AA9" s="153">
        <f t="shared" si="0"/>
        <v>-0.69673855865334033</v>
      </c>
      <c r="AB9" s="154">
        <f t="shared" si="2"/>
        <v>-434</v>
      </c>
      <c r="AC9" s="115">
        <f t="shared" si="3"/>
        <v>-0.27347195967233773</v>
      </c>
    </row>
    <row r="10" spans="1:29" s="32" customFormat="1" x14ac:dyDescent="0.2">
      <c r="A10" s="44" t="s">
        <v>6</v>
      </c>
      <c r="B10" s="21">
        <v>8662</v>
      </c>
      <c r="C10" s="21">
        <v>8997</v>
      </c>
      <c r="D10" s="21">
        <v>9566</v>
      </c>
      <c r="E10" s="21">
        <v>8260</v>
      </c>
      <c r="F10" s="21">
        <v>8676</v>
      </c>
      <c r="G10" s="21">
        <v>5536</v>
      </c>
      <c r="H10" s="21">
        <v>5917</v>
      </c>
      <c r="I10" s="21">
        <v>5384</v>
      </c>
      <c r="J10" s="21">
        <v>4265</v>
      </c>
      <c r="K10" s="21">
        <v>3657</v>
      </c>
      <c r="L10" s="9">
        <v>3429</v>
      </c>
      <c r="M10" s="9">
        <v>3562</v>
      </c>
      <c r="N10" s="36" t="str">
        <f>'[3]All Stats'!H38</f>
        <v>4 258</v>
      </c>
      <c r="O10" s="36">
        <v>3911</v>
      </c>
      <c r="P10" s="36">
        <v>3681</v>
      </c>
      <c r="Q10" s="36">
        <v>3513</v>
      </c>
      <c r="R10" s="36">
        <f>'[4]All Stats'!H38</f>
        <v>3388</v>
      </c>
      <c r="S10" s="36">
        <v>1697</v>
      </c>
      <c r="T10" s="36">
        <v>1836</v>
      </c>
      <c r="U10" s="36">
        <v>1836</v>
      </c>
      <c r="V10" s="36">
        <v>2912</v>
      </c>
      <c r="W10" s="36">
        <v>2963</v>
      </c>
      <c r="X10" s="36">
        <v>1692</v>
      </c>
      <c r="Y10" s="164">
        <f>'All Stats'!H54</f>
        <v>2215</v>
      </c>
      <c r="Z10" s="129">
        <f t="shared" si="1"/>
        <v>-6447</v>
      </c>
      <c r="AA10" s="153">
        <f t="shared" si="0"/>
        <v>-0.74428538443777414</v>
      </c>
      <c r="AB10" s="154">
        <f t="shared" si="2"/>
        <v>523</v>
      </c>
      <c r="AC10" s="115">
        <f t="shared" si="3"/>
        <v>0.30910165484633567</v>
      </c>
    </row>
    <row r="11" spans="1:29" s="32" customFormat="1" x14ac:dyDescent="0.2">
      <c r="A11" s="44" t="s">
        <v>7</v>
      </c>
      <c r="B11" s="21">
        <v>10450</v>
      </c>
      <c r="C11" s="21">
        <v>10340</v>
      </c>
      <c r="D11" s="21">
        <v>10670</v>
      </c>
      <c r="E11" s="21">
        <v>10560</v>
      </c>
      <c r="F11" s="21">
        <v>10998</v>
      </c>
      <c r="G11" s="21">
        <v>10900</v>
      </c>
      <c r="H11" s="21">
        <v>10629</v>
      </c>
      <c r="I11" s="21">
        <v>10300</v>
      </c>
      <c r="J11" s="21">
        <v>9950</v>
      </c>
      <c r="K11" s="21">
        <v>9240</v>
      </c>
      <c r="L11" s="9">
        <v>7715</v>
      </c>
      <c r="M11" s="9">
        <v>7792</v>
      </c>
      <c r="N11" s="36">
        <v>4178</v>
      </c>
      <c r="O11" s="36">
        <v>3518</v>
      </c>
      <c r="P11" s="36">
        <v>2965</v>
      </c>
      <c r="Q11" s="36">
        <v>3269</v>
      </c>
      <c r="R11" s="36">
        <f>'[4]All Stats'!G38</f>
        <v>2879</v>
      </c>
      <c r="S11" s="36">
        <v>3493</v>
      </c>
      <c r="T11" s="36">
        <v>2717</v>
      </c>
      <c r="U11" s="36">
        <v>2503</v>
      </c>
      <c r="V11" s="36">
        <v>2715</v>
      </c>
      <c r="W11" s="36">
        <v>2782</v>
      </c>
      <c r="X11" s="36">
        <v>2971</v>
      </c>
      <c r="Y11" s="164">
        <f>'All Stats'!G54</f>
        <v>2175</v>
      </c>
      <c r="Z11" s="129">
        <f t="shared" si="1"/>
        <v>-8275</v>
      </c>
      <c r="AA11" s="153">
        <f t="shared" si="0"/>
        <v>-0.79186602870813394</v>
      </c>
      <c r="AB11" s="154">
        <f t="shared" si="2"/>
        <v>-796</v>
      </c>
      <c r="AC11" s="115">
        <f t="shared" si="3"/>
        <v>-0.26792325816223495</v>
      </c>
    </row>
    <row r="12" spans="1:29" s="32" customFormat="1" x14ac:dyDescent="0.2">
      <c r="A12" s="44" t="s">
        <v>8</v>
      </c>
      <c r="B12" s="21">
        <v>608</v>
      </c>
      <c r="C12" s="21">
        <v>500</v>
      </c>
      <c r="D12" s="21">
        <v>539</v>
      </c>
      <c r="E12" s="21">
        <v>582</v>
      </c>
      <c r="F12" s="21">
        <v>610</v>
      </c>
      <c r="G12" s="21">
        <v>676</v>
      </c>
      <c r="H12" s="21">
        <v>843</v>
      </c>
      <c r="I12" s="21">
        <v>748</v>
      </c>
      <c r="J12" s="21">
        <v>804</v>
      </c>
      <c r="K12" s="21">
        <v>760</v>
      </c>
      <c r="L12" s="9">
        <v>1010</v>
      </c>
      <c r="M12" s="9">
        <v>907</v>
      </c>
      <c r="N12" s="66">
        <f>'[3]All Stats'!F38</f>
        <v>934</v>
      </c>
      <c r="O12" s="36">
        <f>'[2]All Stats'!F38</f>
        <v>925</v>
      </c>
      <c r="P12" s="36">
        <v>831</v>
      </c>
      <c r="Q12" s="36">
        <v>875</v>
      </c>
      <c r="R12" s="36">
        <f>'[4]All Stats'!F38</f>
        <v>816</v>
      </c>
      <c r="S12" s="36">
        <v>663</v>
      </c>
      <c r="T12" s="36">
        <v>930</v>
      </c>
      <c r="U12" s="36">
        <v>778</v>
      </c>
      <c r="V12" s="36">
        <v>711</v>
      </c>
      <c r="W12" s="36">
        <v>770</v>
      </c>
      <c r="X12" s="36">
        <v>791</v>
      </c>
      <c r="Y12" s="164">
        <f>'All Stats'!F54</f>
        <v>592</v>
      </c>
      <c r="Z12" s="129">
        <f t="shared" si="1"/>
        <v>-16</v>
      </c>
      <c r="AA12" s="153">
        <f t="shared" si="0"/>
        <v>-2.6315789473684209E-2</v>
      </c>
      <c r="AB12" s="154">
        <f t="shared" si="2"/>
        <v>-199</v>
      </c>
      <c r="AC12" s="115">
        <f t="shared" si="3"/>
        <v>-0.25158027812895067</v>
      </c>
    </row>
    <row r="13" spans="1:29" s="32" customFormat="1" x14ac:dyDescent="0.2">
      <c r="A13" s="44" t="s">
        <v>9</v>
      </c>
      <c r="B13" s="21"/>
      <c r="C13" s="21"/>
      <c r="D13" s="21"/>
      <c r="E13" s="21"/>
      <c r="F13" s="21"/>
      <c r="G13" s="21"/>
      <c r="H13" s="21"/>
      <c r="I13" s="21">
        <v>0</v>
      </c>
      <c r="J13" s="21">
        <v>0</v>
      </c>
      <c r="K13" s="21">
        <v>0</v>
      </c>
      <c r="L13" s="9">
        <v>0</v>
      </c>
      <c r="M13" s="9">
        <v>0</v>
      </c>
      <c r="N13" s="66">
        <f>'[3]All Stats'!K38</f>
        <v>45</v>
      </c>
      <c r="O13" s="36">
        <f>'[2]All Stats'!K38</f>
        <v>130</v>
      </c>
      <c r="P13" s="36">
        <v>170</v>
      </c>
      <c r="Q13" s="36">
        <v>111</v>
      </c>
      <c r="R13" s="36">
        <f>'[4]All Stats'!K38</f>
        <v>119</v>
      </c>
      <c r="S13" s="36">
        <v>135</v>
      </c>
      <c r="T13" s="36">
        <v>81</v>
      </c>
      <c r="U13" s="36">
        <v>81</v>
      </c>
      <c r="V13" s="36">
        <v>81</v>
      </c>
      <c r="W13" s="36">
        <v>65</v>
      </c>
      <c r="X13" s="36">
        <v>56</v>
      </c>
      <c r="Y13" s="164">
        <f>'All Stats'!K54</f>
        <v>30</v>
      </c>
      <c r="Z13" s="129">
        <f>Y13-N13</f>
        <v>-15</v>
      </c>
      <c r="AA13" s="153">
        <f>Z13/N13</f>
        <v>-0.33333333333333331</v>
      </c>
      <c r="AB13" s="154">
        <f t="shared" si="2"/>
        <v>-26</v>
      </c>
      <c r="AC13" s="115">
        <f t="shared" si="3"/>
        <v>-0.4642857142857143</v>
      </c>
    </row>
    <row r="14" spans="1:29" s="32" customFormat="1" ht="13.5" thickBot="1" x14ac:dyDescent="0.25">
      <c r="A14" s="44" t="s">
        <v>10</v>
      </c>
      <c r="B14" s="21">
        <v>18137</v>
      </c>
      <c r="C14" s="21">
        <v>17331</v>
      </c>
      <c r="D14" s="21">
        <v>17118</v>
      </c>
      <c r="E14" s="21">
        <v>18527</v>
      </c>
      <c r="F14" s="21">
        <v>19463</v>
      </c>
      <c r="G14" s="21">
        <v>0</v>
      </c>
      <c r="H14" s="21">
        <v>15256</v>
      </c>
      <c r="I14" s="21">
        <v>16724</v>
      </c>
      <c r="J14" s="21">
        <v>16630</v>
      </c>
      <c r="K14" s="21">
        <v>15178</v>
      </c>
      <c r="L14" s="10">
        <v>15801</v>
      </c>
      <c r="M14" s="10">
        <v>16619</v>
      </c>
      <c r="N14" s="36">
        <v>17019</v>
      </c>
      <c r="O14" s="36">
        <v>16294</v>
      </c>
      <c r="P14" s="36">
        <v>14623</v>
      </c>
      <c r="Q14" s="36">
        <v>13392</v>
      </c>
      <c r="R14" s="36">
        <f>'[4]All Stats'!L38</f>
        <v>11866</v>
      </c>
      <c r="S14" s="36">
        <v>11427</v>
      </c>
      <c r="T14" s="36">
        <v>12196</v>
      </c>
      <c r="U14" s="36">
        <v>12837</v>
      </c>
      <c r="V14" s="36">
        <v>10615</v>
      </c>
      <c r="W14" s="36">
        <v>10280</v>
      </c>
      <c r="X14" s="36">
        <v>9758</v>
      </c>
      <c r="Y14" s="164">
        <f>'All Stats'!L54</f>
        <v>6349</v>
      </c>
      <c r="Z14" s="129">
        <f t="shared" si="1"/>
        <v>-11788</v>
      </c>
      <c r="AA14" s="153">
        <f>Z14/B14</f>
        <v>-0.64994210729448088</v>
      </c>
      <c r="AB14" s="154">
        <f t="shared" si="2"/>
        <v>-3409</v>
      </c>
      <c r="AC14" s="115">
        <f t="shared" si="3"/>
        <v>-0.34935437589670015</v>
      </c>
    </row>
    <row r="15" spans="1:29" s="34" customFormat="1" ht="13.5" thickBot="1" x14ac:dyDescent="0.25">
      <c r="A15" s="73" t="s">
        <v>98</v>
      </c>
      <c r="B15" s="33">
        <v>111331</v>
      </c>
      <c r="C15" s="33">
        <v>109291</v>
      </c>
      <c r="D15" s="33">
        <v>107450</v>
      </c>
      <c r="E15" s="33">
        <v>114532</v>
      </c>
      <c r="F15" s="33">
        <v>108734</v>
      </c>
      <c r="G15" s="33">
        <v>82401</v>
      </c>
      <c r="H15" s="33">
        <v>96776</v>
      </c>
      <c r="I15" s="33">
        <v>96677</v>
      </c>
      <c r="J15" s="33">
        <v>92888</v>
      </c>
      <c r="K15" s="33">
        <v>86880</v>
      </c>
      <c r="L15" s="77">
        <v>135616</v>
      </c>
      <c r="M15" s="77">
        <v>137987</v>
      </c>
      <c r="N15" s="76">
        <f>SUM(N5:N14)</f>
        <v>126148</v>
      </c>
      <c r="O15" s="76">
        <f>SUM(O5:O14)</f>
        <v>125647</v>
      </c>
      <c r="P15" s="76">
        <f>SUM(P4:P14)</f>
        <v>115799</v>
      </c>
      <c r="Q15" s="76">
        <v>111271</v>
      </c>
      <c r="R15" s="76">
        <f>SUM(R5:R14)</f>
        <v>87138</v>
      </c>
      <c r="S15" s="76">
        <f>SUM(S5:S14)</f>
        <v>88851</v>
      </c>
      <c r="T15" s="76">
        <f>SUM(T5:T14)</f>
        <v>79135</v>
      </c>
      <c r="U15" s="76">
        <f>SUM(U5:U14)</f>
        <v>78652</v>
      </c>
      <c r="V15" s="76">
        <v>71472</v>
      </c>
      <c r="W15" s="76">
        <f>SUM(W5:W14)</f>
        <v>67846</v>
      </c>
      <c r="X15" s="76">
        <f>SUM(X5:X14)</f>
        <v>64051</v>
      </c>
      <c r="Y15" s="160">
        <f>SUM(Y5:Y14)</f>
        <v>51350</v>
      </c>
      <c r="Z15" s="147">
        <f>Y15-B15</f>
        <v>-59981</v>
      </c>
      <c r="AA15" s="165">
        <f>Z15/B15</f>
        <v>-0.53876278844167391</v>
      </c>
      <c r="AB15" s="160">
        <f>Y15-X15</f>
        <v>-12701</v>
      </c>
      <c r="AC15" s="161">
        <f>AB15/X15</f>
        <v>-0.19829510858534605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Z13:AA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>
      <selection activeCell="U17" sqref="U17"/>
    </sheetView>
  </sheetViews>
  <sheetFormatPr defaultRowHeight="12.75" x14ac:dyDescent="0.2"/>
  <cols>
    <col min="1" max="1" width="8.7109375" customWidth="1"/>
    <col min="2" max="24" width="7.7109375" customWidth="1"/>
    <col min="25" max="28" width="8.7109375" customWidth="1"/>
  </cols>
  <sheetData>
    <row r="1" spans="1:29" ht="58.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10" t="s">
        <v>222</v>
      </c>
      <c r="AA1" s="110" t="s">
        <v>219</v>
      </c>
      <c r="AB1" s="110" t="s">
        <v>223</v>
      </c>
      <c r="AC1" s="110" t="s">
        <v>221</v>
      </c>
    </row>
    <row r="2" spans="1:29" ht="13.5" thickBot="1" x14ac:dyDescent="0.25">
      <c r="A2" s="301" t="s">
        <v>91</v>
      </c>
      <c r="B2" s="301"/>
      <c r="C2" s="30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thickBot="1" x14ac:dyDescent="0.25">
      <c r="A3" s="303" t="s">
        <v>94</v>
      </c>
      <c r="B3" s="303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x14ac:dyDescent="0.2">
      <c r="A4" s="44"/>
      <c r="B4" s="6" t="s">
        <v>104</v>
      </c>
      <c r="C4" s="6" t="s">
        <v>105</v>
      </c>
      <c r="D4" s="6" t="s">
        <v>106</v>
      </c>
      <c r="E4" s="6" t="s">
        <v>107</v>
      </c>
      <c r="F4" s="6" t="s">
        <v>108</v>
      </c>
      <c r="G4" s="6" t="s">
        <v>109</v>
      </c>
      <c r="H4" s="6" t="s">
        <v>110</v>
      </c>
      <c r="I4" s="6" t="s">
        <v>111</v>
      </c>
      <c r="J4" s="6" t="s">
        <v>112</v>
      </c>
      <c r="K4" s="6" t="s">
        <v>113</v>
      </c>
      <c r="L4" s="6" t="s">
        <v>114</v>
      </c>
      <c r="M4" s="6" t="s">
        <v>115</v>
      </c>
      <c r="N4" s="6" t="s">
        <v>116</v>
      </c>
      <c r="O4" s="6" t="s">
        <v>117</v>
      </c>
      <c r="P4" s="23" t="s">
        <v>118</v>
      </c>
      <c r="Q4" s="23" t="s">
        <v>119</v>
      </c>
      <c r="R4" s="23" t="s">
        <v>122</v>
      </c>
      <c r="S4" s="23" t="s">
        <v>124</v>
      </c>
      <c r="T4" s="23" t="s">
        <v>135</v>
      </c>
      <c r="U4" s="23" t="s">
        <v>139</v>
      </c>
      <c r="V4" s="23" t="s">
        <v>140</v>
      </c>
      <c r="W4" s="23" t="s">
        <v>141</v>
      </c>
      <c r="X4" s="23" t="s">
        <v>210</v>
      </c>
      <c r="Y4" s="109" t="s">
        <v>217</v>
      </c>
      <c r="Z4" s="109"/>
      <c r="AA4" s="109"/>
      <c r="AB4" s="109"/>
      <c r="AC4" s="109"/>
    </row>
    <row r="5" spans="1:29" x14ac:dyDescent="0.2">
      <c r="A5" s="44" t="s">
        <v>0</v>
      </c>
      <c r="B5" s="8">
        <v>41621</v>
      </c>
      <c r="C5" s="8">
        <v>46400</v>
      </c>
      <c r="D5" s="8">
        <v>49852</v>
      </c>
      <c r="E5" s="8">
        <v>70293</v>
      </c>
      <c r="F5" s="8">
        <v>73846</v>
      </c>
      <c r="G5" s="8">
        <v>72991</v>
      </c>
      <c r="H5" s="8">
        <v>115877</v>
      </c>
      <c r="I5" s="8">
        <v>147790</v>
      </c>
      <c r="J5" s="8">
        <v>134866</v>
      </c>
      <c r="K5" s="8">
        <v>142897</v>
      </c>
      <c r="L5" s="8">
        <v>116953</v>
      </c>
      <c r="M5" s="8">
        <v>103362</v>
      </c>
      <c r="N5" s="41">
        <v>75474</v>
      </c>
      <c r="O5" s="41">
        <v>70668</v>
      </c>
      <c r="P5" s="41">
        <v>66470</v>
      </c>
      <c r="Q5" s="41">
        <v>90243</v>
      </c>
      <c r="R5" s="41">
        <f>'[4]All Stats'!C40</f>
        <v>86324</v>
      </c>
      <c r="S5" s="41">
        <v>80642</v>
      </c>
      <c r="T5" s="41">
        <v>94453</v>
      </c>
      <c r="U5" s="41">
        <v>82991</v>
      </c>
      <c r="V5" s="41">
        <v>59672</v>
      </c>
      <c r="W5" s="41">
        <v>55881</v>
      </c>
      <c r="X5" s="41">
        <v>62190</v>
      </c>
      <c r="Y5" s="168">
        <f>'All Stats'!C57</f>
        <v>61937</v>
      </c>
      <c r="Z5" s="129">
        <f>Y5-B5</f>
        <v>20316</v>
      </c>
      <c r="AA5" s="153">
        <f>Z5/B5</f>
        <v>0.48811897840032675</v>
      </c>
      <c r="AB5" s="154">
        <f>Y5-X5</f>
        <v>-253</v>
      </c>
      <c r="AC5" s="115">
        <f>AB5/X5</f>
        <v>-4.068178163691912E-3</v>
      </c>
    </row>
    <row r="6" spans="1:29" x14ac:dyDescent="0.2">
      <c r="A6" s="44" t="s">
        <v>1</v>
      </c>
      <c r="B6" s="8">
        <v>0</v>
      </c>
      <c r="C6" s="8">
        <v>58577</v>
      </c>
      <c r="D6" s="8">
        <v>59287</v>
      </c>
      <c r="E6" s="8">
        <v>50536</v>
      </c>
      <c r="F6" s="8">
        <v>47578</v>
      </c>
      <c r="G6" s="8">
        <v>47042</v>
      </c>
      <c r="H6" s="8">
        <v>54431</v>
      </c>
      <c r="I6" s="8">
        <v>55319</v>
      </c>
      <c r="J6" s="8">
        <v>53621</v>
      </c>
      <c r="K6" s="8">
        <v>47016</v>
      </c>
      <c r="L6" s="8">
        <v>18148</v>
      </c>
      <c r="M6" s="8">
        <v>17732</v>
      </c>
      <c r="N6" s="41">
        <v>17595</v>
      </c>
      <c r="O6" s="41">
        <v>15259</v>
      </c>
      <c r="P6" s="41">
        <v>15980</v>
      </c>
      <c r="Q6" s="41">
        <v>13232</v>
      </c>
      <c r="R6" s="41">
        <f>'[4]All Stats'!E40</f>
        <v>13656</v>
      </c>
      <c r="S6" s="41">
        <v>13945</v>
      </c>
      <c r="T6" s="41">
        <v>9117</v>
      </c>
      <c r="U6" s="41">
        <v>8930</v>
      </c>
      <c r="V6" s="41">
        <v>9839</v>
      </c>
      <c r="W6" s="41">
        <v>11690</v>
      </c>
      <c r="X6" s="41">
        <v>11828</v>
      </c>
      <c r="Y6" s="168">
        <f>'All Stats'!E57</f>
        <v>9175</v>
      </c>
      <c r="Z6" s="129">
        <f t="shared" ref="Z6:Z14" si="0">Y6-B6</f>
        <v>9175</v>
      </c>
      <c r="AA6" s="153">
        <f>Z6/C6</f>
        <v>0.1566314423749936</v>
      </c>
      <c r="AB6" s="154">
        <f t="shared" ref="AB6:AB13" si="1">Y6-X6</f>
        <v>-2653</v>
      </c>
      <c r="AC6" s="115">
        <f t="shared" ref="AC6:AC14" si="2">AB6/X6</f>
        <v>-0.22429827527899898</v>
      </c>
    </row>
    <row r="7" spans="1:29" x14ac:dyDescent="0.2">
      <c r="A7" s="44" t="s">
        <v>2</v>
      </c>
      <c r="B7" s="8">
        <v>7984</v>
      </c>
      <c r="C7" s="8">
        <v>9099</v>
      </c>
      <c r="D7" s="8">
        <v>7739</v>
      </c>
      <c r="E7" s="8">
        <v>10429</v>
      </c>
      <c r="F7" s="8">
        <v>10752</v>
      </c>
      <c r="G7" s="8">
        <v>10803</v>
      </c>
      <c r="H7" s="8">
        <v>11688</v>
      </c>
      <c r="I7" s="8">
        <v>13000</v>
      </c>
      <c r="J7" s="8">
        <v>9788</v>
      </c>
      <c r="K7" s="8">
        <v>9400</v>
      </c>
      <c r="L7" s="8">
        <v>9554</v>
      </c>
      <c r="M7" s="8">
        <v>10928</v>
      </c>
      <c r="N7" s="41">
        <v>10805</v>
      </c>
      <c r="O7" s="41">
        <v>11389</v>
      </c>
      <c r="P7" s="41">
        <v>11597</v>
      </c>
      <c r="Q7" s="41">
        <v>12538</v>
      </c>
      <c r="R7" s="41">
        <f>'[4]All Stats'!D40</f>
        <v>14308</v>
      </c>
      <c r="S7" s="41">
        <v>14040</v>
      </c>
      <c r="T7" s="41">
        <v>13629</v>
      </c>
      <c r="U7" s="41">
        <v>13741</v>
      </c>
      <c r="V7" s="41">
        <v>10556</v>
      </c>
      <c r="W7" s="41">
        <v>12494</v>
      </c>
      <c r="X7" s="41">
        <v>9708</v>
      </c>
      <c r="Y7" s="168">
        <f>'All Stats'!D57</f>
        <v>9048</v>
      </c>
      <c r="Z7" s="129">
        <f t="shared" si="0"/>
        <v>1064</v>
      </c>
      <c r="AA7" s="153">
        <f t="shared" ref="AA7:AA12" si="3">Z7/B7</f>
        <v>0.13326653306613226</v>
      </c>
      <c r="AB7" s="154">
        <f t="shared" si="1"/>
        <v>-660</v>
      </c>
      <c r="AC7" s="115">
        <f t="shared" si="2"/>
        <v>-6.7985166872682329E-2</v>
      </c>
    </row>
    <row r="8" spans="1:29" x14ac:dyDescent="0.2">
      <c r="A8" s="44" t="s">
        <v>3</v>
      </c>
      <c r="B8" s="8">
        <v>10251</v>
      </c>
      <c r="C8" s="8">
        <v>21292</v>
      </c>
      <c r="D8" s="8">
        <v>4400</v>
      </c>
      <c r="E8" s="8">
        <v>16101</v>
      </c>
      <c r="F8" s="8">
        <v>20502</v>
      </c>
      <c r="G8" s="8">
        <v>3953</v>
      </c>
      <c r="H8" s="8">
        <v>2891</v>
      </c>
      <c r="I8" s="8">
        <v>21447</v>
      </c>
      <c r="J8" s="8">
        <v>21447</v>
      </c>
      <c r="K8" s="8">
        <v>22782</v>
      </c>
      <c r="L8" s="8">
        <v>19324</v>
      </c>
      <c r="M8" s="8">
        <v>20893</v>
      </c>
      <c r="N8" s="41">
        <v>16026</v>
      </c>
      <c r="O8" s="41">
        <v>24246</v>
      </c>
      <c r="P8" s="41">
        <v>20209</v>
      </c>
      <c r="Q8" s="41">
        <v>19535</v>
      </c>
      <c r="R8" s="41">
        <f>'[4]All Stats'!J40</f>
        <v>20547</v>
      </c>
      <c r="S8" s="41">
        <v>18226</v>
      </c>
      <c r="T8" s="41">
        <v>15992</v>
      </c>
      <c r="U8" s="41">
        <v>17711</v>
      </c>
      <c r="V8" s="41">
        <v>19076</v>
      </c>
      <c r="W8" s="41">
        <v>20242</v>
      </c>
      <c r="X8" s="41">
        <v>9730</v>
      </c>
      <c r="Y8" s="168">
        <f>'All Stats'!J57</f>
        <v>9454</v>
      </c>
      <c r="Z8" s="129">
        <f t="shared" si="0"/>
        <v>-797</v>
      </c>
      <c r="AA8" s="153">
        <f t="shared" si="3"/>
        <v>-7.7748512340259493E-2</v>
      </c>
      <c r="AB8" s="154">
        <f t="shared" si="1"/>
        <v>-276</v>
      </c>
      <c r="AC8" s="115">
        <f t="shared" si="2"/>
        <v>-2.8365878725590956E-2</v>
      </c>
    </row>
    <row r="9" spans="1:29" x14ac:dyDescent="0.2">
      <c r="A9" s="44" t="s">
        <v>4</v>
      </c>
      <c r="B9" s="8">
        <v>14209</v>
      </c>
      <c r="C9" s="8">
        <v>15123</v>
      </c>
      <c r="D9" s="8">
        <v>15768</v>
      </c>
      <c r="E9" s="8">
        <v>5306</v>
      </c>
      <c r="F9" s="8">
        <v>0</v>
      </c>
      <c r="G9" s="8">
        <v>6690</v>
      </c>
      <c r="H9" s="8">
        <v>7077</v>
      </c>
      <c r="I9" s="8">
        <v>0</v>
      </c>
      <c r="J9" s="8">
        <v>4800</v>
      </c>
      <c r="K9" s="8">
        <v>1645</v>
      </c>
      <c r="L9" s="8">
        <v>1542</v>
      </c>
      <c r="M9" s="8">
        <v>1478</v>
      </c>
      <c r="N9" s="41">
        <v>4150</v>
      </c>
      <c r="O9" s="41">
        <v>4756</v>
      </c>
      <c r="P9" s="41">
        <v>5420</v>
      </c>
      <c r="Q9" s="41">
        <v>5514</v>
      </c>
      <c r="R9" s="41">
        <f>'[4]All Stats'!I40</f>
        <v>5716</v>
      </c>
      <c r="S9" s="41">
        <v>5828</v>
      </c>
      <c r="T9" s="41">
        <v>5356</v>
      </c>
      <c r="U9" s="41">
        <v>2516</v>
      </c>
      <c r="V9" s="41">
        <v>3052</v>
      </c>
      <c r="W9" s="41">
        <v>1960</v>
      </c>
      <c r="X9" s="41">
        <v>1435</v>
      </c>
      <c r="Y9" s="168">
        <f>'All Stats'!I57</f>
        <v>1699</v>
      </c>
      <c r="Z9" s="129">
        <f t="shared" si="0"/>
        <v>-12510</v>
      </c>
      <c r="AA9" s="153">
        <f t="shared" si="3"/>
        <v>-0.88042789781124642</v>
      </c>
      <c r="AB9" s="154">
        <f t="shared" si="1"/>
        <v>264</v>
      </c>
      <c r="AC9" s="115">
        <f t="shared" si="2"/>
        <v>0.18397212543554006</v>
      </c>
    </row>
    <row r="10" spans="1:29" x14ac:dyDescent="0.2">
      <c r="A10" s="44" t="s">
        <v>6</v>
      </c>
      <c r="B10" s="8">
        <v>8665</v>
      </c>
      <c r="C10" s="8">
        <v>9948</v>
      </c>
      <c r="D10" s="8">
        <v>10743</v>
      </c>
      <c r="E10" s="8">
        <v>11391</v>
      </c>
      <c r="F10" s="8">
        <v>12104</v>
      </c>
      <c r="G10" s="8">
        <v>12720</v>
      </c>
      <c r="H10" s="8">
        <v>10734</v>
      </c>
      <c r="I10" s="8">
        <v>9635</v>
      </c>
      <c r="J10" s="8">
        <v>7435</v>
      </c>
      <c r="K10" s="8">
        <v>7197</v>
      </c>
      <c r="L10" s="8">
        <v>8863</v>
      </c>
      <c r="M10" s="8">
        <v>6540</v>
      </c>
      <c r="N10" s="41" t="str">
        <f>'[3]All Stats'!H40</f>
        <v>7 269</v>
      </c>
      <c r="O10" s="41">
        <v>7226</v>
      </c>
      <c r="P10" s="41">
        <v>7135</v>
      </c>
      <c r="Q10" s="41">
        <v>6681</v>
      </c>
      <c r="R10" s="41">
        <f>'[4]All Stats'!H40</f>
        <v>6125</v>
      </c>
      <c r="S10" s="41">
        <v>6027</v>
      </c>
      <c r="T10" s="41">
        <v>5974</v>
      </c>
      <c r="U10" s="41">
        <v>5974</v>
      </c>
      <c r="V10" s="41">
        <v>5514</v>
      </c>
      <c r="W10" s="41">
        <v>6038</v>
      </c>
      <c r="X10" s="41">
        <v>5177</v>
      </c>
      <c r="Y10" s="168">
        <f>'All Stats'!H57</f>
        <v>4217</v>
      </c>
      <c r="Z10" s="129">
        <f t="shared" si="0"/>
        <v>-4448</v>
      </c>
      <c r="AA10" s="153">
        <f t="shared" si="3"/>
        <v>-0.51332948643969989</v>
      </c>
      <c r="AB10" s="154">
        <f t="shared" si="1"/>
        <v>-960</v>
      </c>
      <c r="AC10" s="115">
        <f t="shared" si="2"/>
        <v>-0.18543558045199923</v>
      </c>
    </row>
    <row r="11" spans="1:29" x14ac:dyDescent="0.2">
      <c r="A11" s="44" t="s">
        <v>7</v>
      </c>
      <c r="B11" s="8">
        <v>1900</v>
      </c>
      <c r="C11" s="8">
        <v>1870</v>
      </c>
      <c r="D11" s="8">
        <v>2556</v>
      </c>
      <c r="E11" s="8">
        <v>3068</v>
      </c>
      <c r="F11" s="8">
        <v>3630</v>
      </c>
      <c r="G11" s="8">
        <v>4500</v>
      </c>
      <c r="H11" s="8">
        <v>2664</v>
      </c>
      <c r="I11" s="8">
        <v>2721</v>
      </c>
      <c r="J11" s="8">
        <v>2790</v>
      </c>
      <c r="K11" s="8">
        <v>2640</v>
      </c>
      <c r="L11" s="8">
        <v>2822</v>
      </c>
      <c r="M11" s="8">
        <v>2894</v>
      </c>
      <c r="N11" s="41">
        <v>4151</v>
      </c>
      <c r="O11" s="41">
        <v>6185</v>
      </c>
      <c r="P11" s="41">
        <v>1509</v>
      </c>
      <c r="Q11" s="41">
        <v>2502</v>
      </c>
      <c r="R11" s="41">
        <f>'[4]All Stats'!G40</f>
        <v>2316</v>
      </c>
      <c r="S11" s="41">
        <v>67041</v>
      </c>
      <c r="T11" s="41">
        <v>71147</v>
      </c>
      <c r="U11" s="41">
        <v>73411</v>
      </c>
      <c r="V11" s="41">
        <v>68734</v>
      </c>
      <c r="W11" s="41">
        <v>74920</v>
      </c>
      <c r="X11" s="41">
        <v>73041</v>
      </c>
      <c r="Y11" s="168">
        <f>'All Stats'!G57</f>
        <v>52264</v>
      </c>
      <c r="Z11" s="129">
        <f t="shared" si="0"/>
        <v>50364</v>
      </c>
      <c r="AA11" s="153">
        <f t="shared" si="3"/>
        <v>26.507368421052632</v>
      </c>
      <c r="AB11" s="154">
        <f t="shared" si="1"/>
        <v>-20777</v>
      </c>
      <c r="AC11" s="115">
        <f t="shared" si="2"/>
        <v>-0.28445667501814048</v>
      </c>
    </row>
    <row r="12" spans="1:29" x14ac:dyDescent="0.2">
      <c r="A12" s="44" t="s">
        <v>8</v>
      </c>
      <c r="B12" s="8">
        <v>98</v>
      </c>
      <c r="C12" s="8">
        <v>103</v>
      </c>
      <c r="D12" s="8">
        <v>87</v>
      </c>
      <c r="E12" s="8">
        <v>689</v>
      </c>
      <c r="F12" s="8">
        <v>453</v>
      </c>
      <c r="G12" s="8">
        <v>119</v>
      </c>
      <c r="H12" s="8">
        <v>333</v>
      </c>
      <c r="I12" s="8">
        <v>426</v>
      </c>
      <c r="J12" s="8">
        <v>441</v>
      </c>
      <c r="K12" s="8">
        <v>452</v>
      </c>
      <c r="L12" s="8">
        <v>665</v>
      </c>
      <c r="M12" s="8">
        <v>633</v>
      </c>
      <c r="N12" s="41">
        <v>706</v>
      </c>
      <c r="O12" s="41">
        <f>'[2]All Stats'!F40</f>
        <v>665</v>
      </c>
      <c r="P12" s="41">
        <v>667</v>
      </c>
      <c r="Q12" s="41">
        <v>668</v>
      </c>
      <c r="R12" s="41">
        <f>'[4]All Stats'!F40</f>
        <v>701</v>
      </c>
      <c r="S12" s="41">
        <v>518</v>
      </c>
      <c r="T12" s="41">
        <v>524</v>
      </c>
      <c r="U12" s="41">
        <v>547</v>
      </c>
      <c r="V12" s="41">
        <v>665</v>
      </c>
      <c r="W12" s="41">
        <v>607</v>
      </c>
      <c r="X12" s="41">
        <v>658</v>
      </c>
      <c r="Y12" s="168">
        <f>'All Stats'!F57</f>
        <v>977</v>
      </c>
      <c r="Z12" s="129">
        <f t="shared" si="0"/>
        <v>879</v>
      </c>
      <c r="AA12" s="153">
        <f t="shared" si="3"/>
        <v>8.9693877551020407</v>
      </c>
      <c r="AB12" s="154">
        <f t="shared" si="1"/>
        <v>319</v>
      </c>
      <c r="AC12" s="115">
        <f t="shared" si="2"/>
        <v>0.48480243161094227</v>
      </c>
    </row>
    <row r="13" spans="1:29" x14ac:dyDescent="0.2">
      <c r="A13" s="44" t="s">
        <v>9</v>
      </c>
      <c r="B13" s="8"/>
      <c r="C13" s="8"/>
      <c r="D13" s="8"/>
      <c r="E13" s="8"/>
      <c r="F13" s="8"/>
      <c r="G13" s="8"/>
      <c r="H13" s="8"/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41">
        <v>0</v>
      </c>
      <c r="O13" s="41">
        <f>'[2]All Stats'!K40</f>
        <v>160</v>
      </c>
      <c r="P13" s="41">
        <v>171</v>
      </c>
      <c r="Q13" s="41">
        <v>160</v>
      </c>
      <c r="R13" s="41">
        <f>'[4]All Stats'!K40</f>
        <v>159</v>
      </c>
      <c r="S13" s="41">
        <v>169</v>
      </c>
      <c r="T13" s="41">
        <v>121</v>
      </c>
      <c r="U13" s="41">
        <v>121</v>
      </c>
      <c r="V13" s="41">
        <v>121</v>
      </c>
      <c r="W13" s="41">
        <v>243</v>
      </c>
      <c r="X13" s="41">
        <v>158</v>
      </c>
      <c r="Y13" s="168">
        <f>'All Stats'!K57</f>
        <v>134</v>
      </c>
      <c r="Z13" s="129">
        <f t="shared" si="0"/>
        <v>134</v>
      </c>
      <c r="AA13" s="153">
        <f>Z13/O13</f>
        <v>0.83750000000000002</v>
      </c>
      <c r="AB13" s="154">
        <f t="shared" si="1"/>
        <v>-24</v>
      </c>
      <c r="AC13" s="115">
        <f t="shared" si="2"/>
        <v>-0.15189873417721519</v>
      </c>
    </row>
    <row r="14" spans="1:29" ht="13.5" thickBot="1" x14ac:dyDescent="0.25">
      <c r="A14" s="51" t="s">
        <v>10</v>
      </c>
      <c r="B14" s="20">
        <v>4647</v>
      </c>
      <c r="C14" s="20">
        <v>4675</v>
      </c>
      <c r="D14" s="20">
        <v>5420</v>
      </c>
      <c r="E14" s="20">
        <v>7542</v>
      </c>
      <c r="F14" s="20">
        <v>16824</v>
      </c>
      <c r="G14" s="20">
        <v>0</v>
      </c>
      <c r="H14" s="20">
        <v>30953</v>
      </c>
      <c r="I14" s="20">
        <v>30701</v>
      </c>
      <c r="J14" s="20">
        <v>32117</v>
      </c>
      <c r="K14" s="20">
        <v>30551</v>
      </c>
      <c r="L14" s="20">
        <v>9547</v>
      </c>
      <c r="M14" s="20">
        <v>11249</v>
      </c>
      <c r="N14" s="41">
        <v>12114</v>
      </c>
      <c r="O14" s="41" t="str">
        <f>'[2]All Stats'!L40</f>
        <v>15 978</v>
      </c>
      <c r="P14" s="41">
        <v>14375</v>
      </c>
      <c r="Q14" s="41">
        <v>14152</v>
      </c>
      <c r="R14" s="41">
        <f>'[4]All Stats'!L40</f>
        <v>13022</v>
      </c>
      <c r="S14" s="41">
        <v>12703</v>
      </c>
      <c r="T14" s="41">
        <v>11390</v>
      </c>
      <c r="U14" s="41">
        <v>12135</v>
      </c>
      <c r="V14" s="41">
        <v>12051</v>
      </c>
      <c r="W14" s="41">
        <v>10841</v>
      </c>
      <c r="X14" s="41">
        <v>11320</v>
      </c>
      <c r="Y14" s="168">
        <f>'All Stats'!L57</f>
        <v>9486</v>
      </c>
      <c r="Z14" s="129">
        <f t="shared" si="0"/>
        <v>4839</v>
      </c>
      <c r="AA14" s="153">
        <f>Z14/B14</f>
        <v>1.0413169786959329</v>
      </c>
      <c r="AB14" s="154">
        <f>Y14-X14</f>
        <v>-1834</v>
      </c>
      <c r="AC14" s="115">
        <f t="shared" si="2"/>
        <v>-0.16201413427561837</v>
      </c>
    </row>
    <row r="15" spans="1:29" ht="13.5" thickBot="1" x14ac:dyDescent="0.25">
      <c r="A15" s="73" t="s">
        <v>98</v>
      </c>
      <c r="B15" s="74">
        <v>89375</v>
      </c>
      <c r="C15" s="74">
        <v>167087</v>
      </c>
      <c r="D15" s="74">
        <v>155852</v>
      </c>
      <c r="E15" s="74">
        <v>175355</v>
      </c>
      <c r="F15" s="74">
        <v>185689</v>
      </c>
      <c r="G15" s="74">
        <v>158818</v>
      </c>
      <c r="H15" s="74">
        <v>236648</v>
      </c>
      <c r="I15" s="74">
        <v>281039</v>
      </c>
      <c r="J15" s="74">
        <v>267305</v>
      </c>
      <c r="K15" s="74">
        <v>264580</v>
      </c>
      <c r="L15" s="74">
        <v>187418</v>
      </c>
      <c r="M15" s="74">
        <v>175709</v>
      </c>
      <c r="N15" s="38">
        <f>SUM(N5:N14)</f>
        <v>141021</v>
      </c>
      <c r="O15" s="38">
        <f>SUM(O5:O14)</f>
        <v>140554</v>
      </c>
      <c r="P15" s="38">
        <f>SUM(P5:P14)</f>
        <v>143533</v>
      </c>
      <c r="Q15" s="38">
        <v>165225</v>
      </c>
      <c r="R15" s="38">
        <f>SUM(R5:R14)</f>
        <v>162874</v>
      </c>
      <c r="S15" s="38">
        <f>SUM(S5:S14)</f>
        <v>219139</v>
      </c>
      <c r="T15" s="38">
        <f>SUM(T5:T14)</f>
        <v>227703</v>
      </c>
      <c r="U15" s="38">
        <f>SUM(U5:U14)</f>
        <v>218077</v>
      </c>
      <c r="V15" s="38">
        <v>189280</v>
      </c>
      <c r="W15" s="38">
        <f>SUM(W5:W14)</f>
        <v>194916</v>
      </c>
      <c r="X15" s="38">
        <f>SUM(X5:X14)</f>
        <v>185245</v>
      </c>
      <c r="Y15" s="147">
        <f>SUM(Y5:Y14)</f>
        <v>158391</v>
      </c>
      <c r="Z15" s="147">
        <f>Y15-B15</f>
        <v>69016</v>
      </c>
      <c r="AA15" s="165">
        <f>Z15/B15</f>
        <v>0.77220699300699303</v>
      </c>
      <c r="AB15" s="160">
        <f>Y15-X15</f>
        <v>-26854</v>
      </c>
      <c r="AC15" s="161">
        <f>AB15/X15</f>
        <v>-0.14496477637723015</v>
      </c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4294967293" verticalDpi="300" r:id="rId1"/>
  <headerFooter alignWithMargins="0"/>
  <ignoredErrors>
    <ignoredError sqref="AA6 AA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opLeftCell="J1" zoomScaleNormal="100" workbookViewId="0">
      <selection activeCell="X4" sqref="X4"/>
    </sheetView>
  </sheetViews>
  <sheetFormatPr defaultRowHeight="12.75" x14ac:dyDescent="0.2"/>
  <cols>
    <col min="1" max="1" width="8.7109375" customWidth="1"/>
    <col min="2" max="24" width="7.7109375" customWidth="1"/>
    <col min="25" max="26" width="8.7109375" customWidth="1"/>
    <col min="27" max="27" width="10.28515625" customWidth="1"/>
    <col min="28" max="28" width="8.7109375" customWidth="1"/>
    <col min="29" max="29" width="11.140625" customWidth="1"/>
  </cols>
  <sheetData>
    <row r="1" spans="1:29" ht="53.2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10" t="s">
        <v>222</v>
      </c>
      <c r="AA1" s="110" t="s">
        <v>219</v>
      </c>
      <c r="AB1" s="110" t="s">
        <v>223</v>
      </c>
      <c r="AC1" s="110" t="s">
        <v>221</v>
      </c>
    </row>
    <row r="2" spans="1:29" ht="13.5" thickBot="1" x14ac:dyDescent="0.25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">
      <c r="A3" s="5"/>
      <c r="B3" s="6" t="s">
        <v>104</v>
      </c>
      <c r="C3" s="6" t="s">
        <v>105</v>
      </c>
      <c r="D3" s="6" t="s">
        <v>106</v>
      </c>
      <c r="E3" s="6" t="s">
        <v>107</v>
      </c>
      <c r="F3" s="6" t="s">
        <v>108</v>
      </c>
      <c r="G3" s="6" t="s">
        <v>109</v>
      </c>
      <c r="H3" s="6" t="s">
        <v>110</v>
      </c>
      <c r="I3" s="6" t="s">
        <v>111</v>
      </c>
      <c r="J3" s="6" t="s">
        <v>112</v>
      </c>
      <c r="K3" s="6" t="s">
        <v>113</v>
      </c>
      <c r="L3" s="6" t="s">
        <v>114</v>
      </c>
      <c r="M3" s="6" t="s">
        <v>115</v>
      </c>
      <c r="N3" s="6" t="s">
        <v>116</v>
      </c>
      <c r="O3" s="23" t="s">
        <v>117</v>
      </c>
      <c r="P3" s="23" t="s">
        <v>118</v>
      </c>
      <c r="Q3" s="23" t="s">
        <v>119</v>
      </c>
      <c r="R3" s="23" t="s">
        <v>122</v>
      </c>
      <c r="S3" s="23" t="s">
        <v>124</v>
      </c>
      <c r="T3" s="23" t="s">
        <v>135</v>
      </c>
      <c r="U3" s="23" t="s">
        <v>139</v>
      </c>
      <c r="V3" s="23" t="s">
        <v>140</v>
      </c>
      <c r="W3" s="23" t="s">
        <v>141</v>
      </c>
      <c r="X3" s="23" t="s">
        <v>210</v>
      </c>
      <c r="Y3" s="109" t="s">
        <v>217</v>
      </c>
      <c r="Z3" s="109"/>
      <c r="AA3" s="109"/>
      <c r="AB3" s="109"/>
      <c r="AC3" s="109"/>
    </row>
    <row r="4" spans="1:29" x14ac:dyDescent="0.2">
      <c r="A4" s="5" t="s">
        <v>0</v>
      </c>
      <c r="B4" s="54">
        <v>371</v>
      </c>
      <c r="C4" s="54">
        <v>344</v>
      </c>
      <c r="D4" s="54">
        <v>336</v>
      </c>
      <c r="E4" s="54">
        <v>315</v>
      </c>
      <c r="F4" s="54">
        <v>335</v>
      </c>
      <c r="G4" s="54">
        <v>325</v>
      </c>
      <c r="H4" s="54">
        <v>368</v>
      </c>
      <c r="I4" s="54">
        <v>419</v>
      </c>
      <c r="J4" s="54">
        <v>421.5</v>
      </c>
      <c r="K4" s="54">
        <v>447</v>
      </c>
      <c r="L4" s="54">
        <v>402</v>
      </c>
      <c r="M4" s="54">
        <v>397</v>
      </c>
      <c r="N4" s="54">
        <f>'[3]All Stats'!C65</f>
        <v>441.24</v>
      </c>
      <c r="O4" s="54">
        <f>'[2]All Stats'!C65</f>
        <v>429.55</v>
      </c>
      <c r="P4" s="54">
        <v>430.1</v>
      </c>
      <c r="Q4" s="54">
        <v>430.1</v>
      </c>
      <c r="R4" s="54">
        <f>'[4]All Stats'!C65</f>
        <v>412</v>
      </c>
      <c r="S4" s="54">
        <v>389.7</v>
      </c>
      <c r="T4" s="54">
        <v>402.8</v>
      </c>
      <c r="U4" s="54">
        <v>389.8</v>
      </c>
      <c r="V4" s="54">
        <v>365.8</v>
      </c>
      <c r="W4" s="54">
        <v>329</v>
      </c>
      <c r="X4" s="54">
        <v>327.10000000000002</v>
      </c>
      <c r="Y4" s="169">
        <f>'All Stats'!C87</f>
        <v>338.9</v>
      </c>
      <c r="Z4" s="170">
        <f>Y4-B4</f>
        <v>-32.100000000000023</v>
      </c>
      <c r="AA4" s="153">
        <f t="shared" ref="AA4:AA11" si="0">Z4/B4</f>
        <v>-8.6522911051213E-2</v>
      </c>
      <c r="AB4" s="171">
        <f>Y4-X4</f>
        <v>11.799999999999955</v>
      </c>
      <c r="AC4" s="115">
        <f>AB4/X4</f>
        <v>3.6074594925099214E-2</v>
      </c>
    </row>
    <row r="5" spans="1:29" x14ac:dyDescent="0.2">
      <c r="A5" s="5" t="s">
        <v>1</v>
      </c>
      <c r="B5" s="54">
        <v>42</v>
      </c>
      <c r="C5" s="54">
        <v>43</v>
      </c>
      <c r="D5" s="54">
        <v>43</v>
      </c>
      <c r="E5" s="54">
        <v>43</v>
      </c>
      <c r="F5" s="54">
        <v>69</v>
      </c>
      <c r="G5" s="54">
        <v>57</v>
      </c>
      <c r="H5" s="54">
        <v>55.1</v>
      </c>
      <c r="I5" s="54">
        <v>51</v>
      </c>
      <c r="J5" s="54">
        <v>52.7</v>
      </c>
      <c r="K5" s="54">
        <v>53</v>
      </c>
      <c r="L5" s="54">
        <v>58.7</v>
      </c>
      <c r="M5" s="54">
        <v>60</v>
      </c>
      <c r="N5" s="54">
        <f>'[3]All Stats'!E65</f>
        <v>76</v>
      </c>
      <c r="O5" s="54">
        <f>'[2]All Stats'!E65</f>
        <v>75</v>
      </c>
      <c r="P5" s="54">
        <v>70.400000000000006</v>
      </c>
      <c r="Q5" s="54">
        <v>66.099999999999994</v>
      </c>
      <c r="R5" s="54">
        <f>'[4]All Stats'!E65</f>
        <v>57.2</v>
      </c>
      <c r="S5" s="54">
        <v>59.2</v>
      </c>
      <c r="T5" s="54">
        <v>48.6</v>
      </c>
      <c r="U5" s="54">
        <v>45.4</v>
      </c>
      <c r="V5" s="54">
        <v>49.6</v>
      </c>
      <c r="W5" s="54">
        <v>47.8</v>
      </c>
      <c r="X5" s="54">
        <v>51.4</v>
      </c>
      <c r="Y5" s="169">
        <f>'All Stats'!E87</f>
        <v>47</v>
      </c>
      <c r="Z5" s="170">
        <f t="shared" ref="Z5:Z13" si="1">Y5-B5</f>
        <v>5</v>
      </c>
      <c r="AA5" s="153">
        <f t="shared" si="0"/>
        <v>0.11904761904761904</v>
      </c>
      <c r="AB5" s="171">
        <f t="shared" ref="AB5:AB13" si="2">Y5-X5</f>
        <v>-4.3999999999999986</v>
      </c>
      <c r="AC5" s="115">
        <f t="shared" ref="AC5:AC13" si="3">AB5/X5</f>
        <v>-8.56031128404669E-2</v>
      </c>
    </row>
    <row r="6" spans="1:29" x14ac:dyDescent="0.2">
      <c r="A6" s="5" t="s">
        <v>2</v>
      </c>
      <c r="B6" s="54">
        <v>88</v>
      </c>
      <c r="C6" s="54">
        <v>95</v>
      </c>
      <c r="D6" s="54">
        <v>99</v>
      </c>
      <c r="E6" s="54">
        <v>105</v>
      </c>
      <c r="F6" s="54">
        <v>105</v>
      </c>
      <c r="G6" s="54">
        <v>105</v>
      </c>
      <c r="H6" s="54" t="s">
        <v>95</v>
      </c>
      <c r="I6" s="54">
        <v>54</v>
      </c>
      <c r="J6" s="54">
        <v>54.7</v>
      </c>
      <c r="K6" s="54">
        <v>55.8</v>
      </c>
      <c r="L6" s="54">
        <v>60.4</v>
      </c>
      <c r="M6" s="54">
        <v>61.9</v>
      </c>
      <c r="N6" s="54">
        <f>'[3]All Stats'!D65</f>
        <v>61.28</v>
      </c>
      <c r="O6" s="54">
        <f>'[2]All Stats'!D65</f>
        <v>66.31</v>
      </c>
      <c r="P6" s="54">
        <v>66.3</v>
      </c>
      <c r="Q6" s="54">
        <v>66.3</v>
      </c>
      <c r="R6" s="54">
        <f>'[4]All Stats'!D65</f>
        <v>69.17</v>
      </c>
      <c r="S6" s="54">
        <v>65.2</v>
      </c>
      <c r="T6" s="54">
        <v>62.9</v>
      </c>
      <c r="U6" s="54">
        <v>60.7</v>
      </c>
      <c r="V6" s="54">
        <v>65.599999999999994</v>
      </c>
      <c r="W6" s="54">
        <v>66.5</v>
      </c>
      <c r="X6" s="54">
        <v>67.2</v>
      </c>
      <c r="Y6" s="169">
        <f>'All Stats'!D87</f>
        <v>69.03</v>
      </c>
      <c r="Z6" s="170">
        <f t="shared" si="1"/>
        <v>-18.97</v>
      </c>
      <c r="AA6" s="153">
        <f t="shared" si="0"/>
        <v>-0.2155681818181818</v>
      </c>
      <c r="AB6" s="171">
        <f t="shared" si="2"/>
        <v>1.8299999999999983</v>
      </c>
      <c r="AC6" s="115">
        <f t="shared" si="3"/>
        <v>2.723214285714283E-2</v>
      </c>
    </row>
    <row r="7" spans="1:29" x14ac:dyDescent="0.2">
      <c r="A7" s="5" t="s">
        <v>3</v>
      </c>
      <c r="B7" s="54">
        <v>58</v>
      </c>
      <c r="C7" s="54">
        <v>61</v>
      </c>
      <c r="D7" s="54">
        <v>53</v>
      </c>
      <c r="E7" s="54">
        <v>40</v>
      </c>
      <c r="F7" s="54">
        <v>52</v>
      </c>
      <c r="G7" s="54">
        <v>34</v>
      </c>
      <c r="H7" s="54">
        <v>34</v>
      </c>
      <c r="I7" s="54">
        <v>42</v>
      </c>
      <c r="J7" s="54">
        <v>41</v>
      </c>
      <c r="K7" s="54">
        <v>51</v>
      </c>
      <c r="L7" s="54">
        <v>46</v>
      </c>
      <c r="M7" s="54">
        <v>47</v>
      </c>
      <c r="N7" s="54">
        <f>'[3]All Stats'!J65</f>
        <v>57</v>
      </c>
      <c r="O7" s="54">
        <f>'[2]All Stats'!J65</f>
        <v>59</v>
      </c>
      <c r="P7" s="54">
        <v>61</v>
      </c>
      <c r="Q7" s="54">
        <v>74</v>
      </c>
      <c r="R7" s="54">
        <f>'[4]All Stats'!J65</f>
        <v>76</v>
      </c>
      <c r="S7" s="54">
        <v>71</v>
      </c>
      <c r="T7" s="54">
        <v>85</v>
      </c>
      <c r="U7" s="54">
        <v>85.8</v>
      </c>
      <c r="V7" s="54">
        <v>67.5</v>
      </c>
      <c r="W7" s="54">
        <v>71</v>
      </c>
      <c r="X7" s="54">
        <v>72</v>
      </c>
      <c r="Y7" s="169">
        <f>'All Stats'!J87</f>
        <v>73</v>
      </c>
      <c r="Z7" s="170">
        <f t="shared" si="1"/>
        <v>15</v>
      </c>
      <c r="AA7" s="153">
        <f t="shared" si="0"/>
        <v>0.25862068965517243</v>
      </c>
      <c r="AB7" s="171">
        <f t="shared" si="2"/>
        <v>1</v>
      </c>
      <c r="AC7" s="115">
        <f t="shared" si="3"/>
        <v>1.3888888888888888E-2</v>
      </c>
    </row>
    <row r="8" spans="1:29" x14ac:dyDescent="0.2">
      <c r="A8" s="5" t="s">
        <v>4</v>
      </c>
      <c r="B8" s="54">
        <v>24</v>
      </c>
      <c r="C8" s="54">
        <v>21</v>
      </c>
      <c r="D8" s="54">
        <v>23</v>
      </c>
      <c r="E8" s="54">
        <v>28</v>
      </c>
      <c r="F8" s="54">
        <v>0</v>
      </c>
      <c r="G8" s="54">
        <v>33</v>
      </c>
      <c r="H8" s="54">
        <v>35.799999999999997</v>
      </c>
      <c r="I8" s="54">
        <v>41.9</v>
      </c>
      <c r="J8" s="54">
        <v>36.700000000000003</v>
      </c>
      <c r="K8" s="54">
        <v>42.6</v>
      </c>
      <c r="L8" s="54">
        <v>41.3</v>
      </c>
      <c r="M8" s="54">
        <v>40.799999999999997</v>
      </c>
      <c r="N8" s="54">
        <f>'[3]All Stats'!I65</f>
        <v>27.1</v>
      </c>
      <c r="O8" s="54">
        <f>'[2]All Stats'!I65</f>
        <v>27.1</v>
      </c>
      <c r="P8" s="54">
        <v>27.6</v>
      </c>
      <c r="Q8" s="54">
        <v>23.8</v>
      </c>
      <c r="R8" s="54">
        <f>'[4]All Stats'!I65</f>
        <v>25.3</v>
      </c>
      <c r="S8" s="54">
        <v>22.8</v>
      </c>
      <c r="T8" s="54">
        <v>23.7</v>
      </c>
      <c r="U8" s="54">
        <v>22.1</v>
      </c>
      <c r="V8" s="54">
        <v>22.6</v>
      </c>
      <c r="W8" s="54">
        <v>16.600000000000001</v>
      </c>
      <c r="X8" s="54">
        <v>20.100000000000001</v>
      </c>
      <c r="Y8" s="169">
        <f>'All Stats'!I87</f>
        <v>21.63</v>
      </c>
      <c r="Z8" s="170">
        <f t="shared" si="1"/>
        <v>-2.370000000000001</v>
      </c>
      <c r="AA8" s="153">
        <f t="shared" si="0"/>
        <v>-9.8750000000000046E-2</v>
      </c>
      <c r="AB8" s="171">
        <f t="shared" si="2"/>
        <v>1.5299999999999976</v>
      </c>
      <c r="AC8" s="115">
        <f t="shared" si="3"/>
        <v>7.6119402985074497E-2</v>
      </c>
    </row>
    <row r="9" spans="1:29" x14ac:dyDescent="0.2">
      <c r="A9" s="5" t="s">
        <v>6</v>
      </c>
      <c r="B9" s="54">
        <v>15</v>
      </c>
      <c r="C9" s="54">
        <v>16</v>
      </c>
      <c r="D9" s="54">
        <v>16</v>
      </c>
      <c r="E9" s="54">
        <v>16</v>
      </c>
      <c r="F9" s="54">
        <v>16</v>
      </c>
      <c r="G9" s="54">
        <v>16</v>
      </c>
      <c r="H9" s="54">
        <v>16.5</v>
      </c>
      <c r="I9" s="54">
        <v>18.899999999999999</v>
      </c>
      <c r="J9" s="54">
        <v>20</v>
      </c>
      <c r="K9" s="54">
        <v>20</v>
      </c>
      <c r="L9" s="54">
        <v>10</v>
      </c>
      <c r="M9" s="54">
        <v>10</v>
      </c>
      <c r="N9" s="54">
        <f>'[3]All Stats'!H65</f>
        <v>22</v>
      </c>
      <c r="O9" s="54">
        <f>'[2]All Stats'!H65</f>
        <v>22</v>
      </c>
      <c r="P9" s="54">
        <v>21.7</v>
      </c>
      <c r="Q9" s="54">
        <v>20.7</v>
      </c>
      <c r="R9" s="54">
        <f>'[4]All Stats'!H65</f>
        <v>21.2</v>
      </c>
      <c r="S9" s="54">
        <v>20.2</v>
      </c>
      <c r="T9" s="54">
        <v>21.2</v>
      </c>
      <c r="U9" s="54">
        <v>21.2</v>
      </c>
      <c r="V9" s="54">
        <v>21.2</v>
      </c>
      <c r="W9" s="54">
        <v>15.5</v>
      </c>
      <c r="X9" s="54">
        <v>15.6</v>
      </c>
      <c r="Y9" s="169">
        <f>'All Stats'!H87</f>
        <v>15.6</v>
      </c>
      <c r="Z9" s="170">
        <f t="shared" si="1"/>
        <v>0.59999999999999964</v>
      </c>
      <c r="AA9" s="153">
        <f t="shared" si="0"/>
        <v>3.9999999999999973E-2</v>
      </c>
      <c r="AB9" s="171">
        <f t="shared" si="2"/>
        <v>0</v>
      </c>
      <c r="AC9" s="115">
        <f t="shared" si="3"/>
        <v>0</v>
      </c>
    </row>
    <row r="10" spans="1:29" x14ac:dyDescent="0.2">
      <c r="A10" s="5" t="s">
        <v>7</v>
      </c>
      <c r="B10" s="54">
        <v>25</v>
      </c>
      <c r="C10" s="54">
        <v>25</v>
      </c>
      <c r="D10" s="54">
        <v>25</v>
      </c>
      <c r="E10" s="54">
        <v>25</v>
      </c>
      <c r="F10" s="54">
        <v>25</v>
      </c>
      <c r="G10" s="54">
        <v>25</v>
      </c>
      <c r="H10" s="54">
        <v>25</v>
      </c>
      <c r="I10" s="54">
        <v>25</v>
      </c>
      <c r="J10" s="54">
        <v>25</v>
      </c>
      <c r="K10" s="54">
        <v>25</v>
      </c>
      <c r="L10" s="54">
        <v>25</v>
      </c>
      <c r="M10" s="54">
        <v>25</v>
      </c>
      <c r="N10" s="54">
        <f>'[3]All Stats'!G65</f>
        <v>25</v>
      </c>
      <c r="O10" s="54">
        <f>'[2]All Stats'!G65</f>
        <v>30.6</v>
      </c>
      <c r="P10" s="54">
        <v>32.6</v>
      </c>
      <c r="Q10" s="54">
        <v>30.6</v>
      </c>
      <c r="R10" s="54">
        <f>'[4]All Stats'!G65</f>
        <v>30.6</v>
      </c>
      <c r="S10" s="54">
        <v>30.6</v>
      </c>
      <c r="T10" s="54">
        <v>30.6</v>
      </c>
      <c r="U10" s="54">
        <v>30.6</v>
      </c>
      <c r="V10" s="54">
        <v>30.6</v>
      </c>
      <c r="W10" s="54">
        <v>31.6</v>
      </c>
      <c r="X10" s="54">
        <v>34.6</v>
      </c>
      <c r="Y10" s="169">
        <f>'All Stats'!G87</f>
        <v>35.909999999999997</v>
      </c>
      <c r="Z10" s="170">
        <f t="shared" si="1"/>
        <v>10.909999999999997</v>
      </c>
      <c r="AA10" s="153">
        <f t="shared" si="0"/>
        <v>0.43639999999999984</v>
      </c>
      <c r="AB10" s="171">
        <f t="shared" si="2"/>
        <v>1.3099999999999952</v>
      </c>
      <c r="AC10" s="115">
        <f t="shared" si="3"/>
        <v>3.7861271676300434E-2</v>
      </c>
    </row>
    <row r="11" spans="1:29" x14ac:dyDescent="0.2">
      <c r="A11" s="5" t="s">
        <v>8</v>
      </c>
      <c r="B11" s="54">
        <v>9</v>
      </c>
      <c r="C11" s="54">
        <v>9</v>
      </c>
      <c r="D11" s="54">
        <v>9</v>
      </c>
      <c r="E11" s="54">
        <v>9</v>
      </c>
      <c r="F11" s="54">
        <v>13</v>
      </c>
      <c r="G11" s="54">
        <v>13</v>
      </c>
      <c r="H11" s="54">
        <v>13</v>
      </c>
      <c r="I11" s="54">
        <v>14</v>
      </c>
      <c r="J11" s="54">
        <v>17</v>
      </c>
      <c r="K11" s="54">
        <v>20</v>
      </c>
      <c r="L11" s="54">
        <v>19</v>
      </c>
      <c r="M11" s="54">
        <v>20</v>
      </c>
      <c r="N11" s="54">
        <f>'[3]All Stats'!F65</f>
        <v>13</v>
      </c>
      <c r="O11" s="54">
        <f>'[2]All Stats'!F65</f>
        <v>11</v>
      </c>
      <c r="P11" s="54">
        <v>9</v>
      </c>
      <c r="Q11" s="54">
        <v>8.5</v>
      </c>
      <c r="R11" s="54">
        <f>'[4]All Stats'!F65</f>
        <v>8.5</v>
      </c>
      <c r="S11" s="54">
        <v>9.5</v>
      </c>
      <c r="T11" s="54">
        <v>8.5</v>
      </c>
      <c r="U11" s="54">
        <v>8</v>
      </c>
      <c r="V11" s="54">
        <v>8</v>
      </c>
      <c r="W11" s="54">
        <v>8</v>
      </c>
      <c r="X11" s="54">
        <v>7</v>
      </c>
      <c r="Y11" s="169">
        <f>'All Stats'!F87</f>
        <v>10</v>
      </c>
      <c r="Z11" s="170">
        <f t="shared" si="1"/>
        <v>1</v>
      </c>
      <c r="AA11" s="153">
        <f t="shared" si="0"/>
        <v>0.1111111111111111</v>
      </c>
      <c r="AB11" s="171">
        <f t="shared" si="2"/>
        <v>3</v>
      </c>
      <c r="AC11" s="115">
        <f t="shared" si="3"/>
        <v>0.42857142857142855</v>
      </c>
    </row>
    <row r="12" spans="1:29" x14ac:dyDescent="0.2">
      <c r="A12" s="5" t="s">
        <v>9</v>
      </c>
      <c r="B12" s="54"/>
      <c r="C12" s="54"/>
      <c r="D12" s="54"/>
      <c r="E12" s="54"/>
      <c r="F12" s="54"/>
      <c r="G12" s="54"/>
      <c r="H12" s="54"/>
      <c r="I12" s="54">
        <v>2</v>
      </c>
      <c r="J12" s="54">
        <v>5</v>
      </c>
      <c r="K12" s="54">
        <v>6</v>
      </c>
      <c r="L12" s="54">
        <v>6</v>
      </c>
      <c r="M12" s="54">
        <v>6</v>
      </c>
      <c r="N12" s="54">
        <f>'[3]All Stats'!K65</f>
        <v>7</v>
      </c>
      <c r="O12" s="54">
        <f>'[2]All Stats'!K65</f>
        <v>5</v>
      </c>
      <c r="P12" s="54">
        <v>5</v>
      </c>
      <c r="Q12" s="54">
        <v>5</v>
      </c>
      <c r="R12" s="54">
        <f>'[4]All Stats'!K65</f>
        <v>5</v>
      </c>
      <c r="S12" s="54">
        <v>5</v>
      </c>
      <c r="T12" s="54">
        <v>2</v>
      </c>
      <c r="U12" s="54">
        <v>2</v>
      </c>
      <c r="V12" s="54">
        <v>2</v>
      </c>
      <c r="W12" s="54">
        <v>2</v>
      </c>
      <c r="X12" s="54">
        <v>2</v>
      </c>
      <c r="Y12" s="169">
        <f>'All Stats'!K87</f>
        <v>2</v>
      </c>
      <c r="Z12" s="170">
        <f t="shared" si="1"/>
        <v>2</v>
      </c>
      <c r="AA12" s="153">
        <f>Z12/I12</f>
        <v>1</v>
      </c>
      <c r="AB12" s="171">
        <f t="shared" si="2"/>
        <v>0</v>
      </c>
      <c r="AC12" s="115">
        <f t="shared" si="3"/>
        <v>0</v>
      </c>
    </row>
    <row r="13" spans="1:29" ht="13.5" thickBot="1" x14ac:dyDescent="0.25">
      <c r="A13" s="11" t="s">
        <v>10</v>
      </c>
      <c r="B13" s="55">
        <v>73.5</v>
      </c>
      <c r="C13" s="55">
        <v>71.8</v>
      </c>
      <c r="D13" s="55">
        <v>69.7</v>
      </c>
      <c r="E13" s="55">
        <v>68.5</v>
      </c>
      <c r="F13" s="55">
        <v>70</v>
      </c>
      <c r="G13" s="55">
        <v>0</v>
      </c>
      <c r="H13" s="55">
        <v>96</v>
      </c>
      <c r="I13" s="55">
        <v>107</v>
      </c>
      <c r="J13" s="55">
        <v>112</v>
      </c>
      <c r="K13" s="55">
        <v>117</v>
      </c>
      <c r="L13" s="55">
        <v>100</v>
      </c>
      <c r="M13" s="55">
        <v>109</v>
      </c>
      <c r="N13" s="55">
        <f>'[3]All Stats'!L65</f>
        <v>147</v>
      </c>
      <c r="O13" s="54">
        <f>'[2]All Stats'!L65</f>
        <v>138</v>
      </c>
      <c r="P13" s="54">
        <v>110</v>
      </c>
      <c r="Q13" s="54">
        <v>140</v>
      </c>
      <c r="R13" s="54">
        <f>'[4]All Stats'!L65</f>
        <v>120</v>
      </c>
      <c r="S13" s="54">
        <v>110</v>
      </c>
      <c r="T13" s="54">
        <v>111.9</v>
      </c>
      <c r="U13" s="54">
        <v>105.2</v>
      </c>
      <c r="V13" s="54">
        <v>104.5</v>
      </c>
      <c r="W13" s="54">
        <v>111.6</v>
      </c>
      <c r="X13" s="54">
        <v>115.9</v>
      </c>
      <c r="Y13" s="169">
        <f>'All Stats'!L87</f>
        <v>136.19999999999999</v>
      </c>
      <c r="Z13" s="170">
        <f t="shared" si="1"/>
        <v>62.699999999999989</v>
      </c>
      <c r="AA13" s="153">
        <f>Z13/B13</f>
        <v>0.85306122448979571</v>
      </c>
      <c r="AB13" s="171">
        <f t="shared" si="2"/>
        <v>20.299999999999983</v>
      </c>
      <c r="AC13" s="115">
        <f t="shared" si="3"/>
        <v>0.17515099223468492</v>
      </c>
    </row>
    <row r="14" spans="1:29" ht="13.5" thickBot="1" x14ac:dyDescent="0.25">
      <c r="A14" s="42" t="s">
        <v>98</v>
      </c>
      <c r="B14" s="12">
        <v>705.5</v>
      </c>
      <c r="C14" s="12">
        <v>685.8</v>
      </c>
      <c r="D14" s="12">
        <v>673.7</v>
      </c>
      <c r="E14" s="12">
        <v>649.5</v>
      </c>
      <c r="F14" s="12">
        <v>685</v>
      </c>
      <c r="G14" s="12">
        <v>608</v>
      </c>
      <c r="H14" s="12">
        <v>643.4</v>
      </c>
      <c r="I14" s="12">
        <v>774.8</v>
      </c>
      <c r="J14" s="12">
        <v>785.6</v>
      </c>
      <c r="K14" s="12">
        <v>837.4</v>
      </c>
      <c r="L14" s="56">
        <f>SUM(L4:L13)</f>
        <v>768.4</v>
      </c>
      <c r="M14" s="12">
        <v>776.7</v>
      </c>
      <c r="N14" s="12">
        <f>SUM(N4:N13)</f>
        <v>876.62</v>
      </c>
      <c r="O14" s="72">
        <f>SUM(O4:O13)</f>
        <v>863.56000000000006</v>
      </c>
      <c r="P14" s="72">
        <f>SUM(P4:P13)</f>
        <v>833.7</v>
      </c>
      <c r="Q14" s="72">
        <v>865.1</v>
      </c>
      <c r="R14" s="72">
        <f>SUM(R4:R13)</f>
        <v>824.97</v>
      </c>
      <c r="S14" s="72">
        <f>SUM(S4:S13)</f>
        <v>783.2</v>
      </c>
      <c r="T14" s="72">
        <f>SUM(T4:T13)</f>
        <v>797.20000000000016</v>
      </c>
      <c r="U14" s="72">
        <f>SUM(U4:U13)</f>
        <v>770.80000000000007</v>
      </c>
      <c r="V14" s="72">
        <v>737.4</v>
      </c>
      <c r="W14" s="72">
        <v>531.29999999999995</v>
      </c>
      <c r="X14" s="72">
        <f>SUM(X4:X13)</f>
        <v>712.90000000000009</v>
      </c>
      <c r="Y14" s="172">
        <f>SUM(Y4:Y13)</f>
        <v>749.27</v>
      </c>
      <c r="Z14" s="173">
        <f>Y14-B14</f>
        <v>43.769999999999982</v>
      </c>
      <c r="AA14" s="165">
        <f>Z14/B14</f>
        <v>6.2041105598866025E-2</v>
      </c>
      <c r="AB14" s="174">
        <f>Y14-X14</f>
        <v>36.369999999999891</v>
      </c>
      <c r="AC14" s="161">
        <f>AB14/X14</f>
        <v>5.101697292747915E-2</v>
      </c>
    </row>
    <row r="17" spans="16:23" x14ac:dyDescent="0.2">
      <c r="P17" s="87"/>
      <c r="Q17" s="87"/>
      <c r="R17" s="87"/>
      <c r="S17" s="87"/>
      <c r="T17" s="87"/>
      <c r="U17" s="87"/>
      <c r="V17" s="87"/>
      <c r="W17" s="87"/>
    </row>
  </sheetData>
  <phoneticPr fontId="13" type="noConversion"/>
  <pageMargins left="0.15748031496062992" right="0.15748031496062992" top="0.98425196850393704" bottom="0.98425196850393704" header="0.51181102362204722" footer="0.51181102362204722"/>
  <pageSetup orientation="landscape" horizontalDpi="300" verticalDpi="300" r:id="rId1"/>
  <headerFooter alignWithMargins="0"/>
  <ignoredErrors>
    <ignoredError sqref="AA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"/>
  <sheetViews>
    <sheetView workbookViewId="0">
      <selection activeCell="T7" sqref="T7"/>
    </sheetView>
  </sheetViews>
  <sheetFormatPr defaultRowHeight="12.75" x14ac:dyDescent="0.2"/>
  <cols>
    <col min="1" max="9" width="8.7109375" customWidth="1"/>
    <col min="10" max="10" width="10" customWidth="1"/>
    <col min="11" max="20" width="8.7109375" customWidth="1"/>
    <col min="21" max="21" width="10.140625" customWidth="1"/>
    <col min="22" max="22" width="8.7109375" customWidth="1"/>
    <col min="23" max="23" width="10.85546875" customWidth="1"/>
    <col min="24" max="24" width="8.7109375" customWidth="1"/>
  </cols>
  <sheetData>
    <row r="1" spans="1:68" ht="57.7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10" t="s">
        <v>225</v>
      </c>
      <c r="V1" s="110" t="s">
        <v>226</v>
      </c>
      <c r="W1" s="110" t="s">
        <v>223</v>
      </c>
      <c r="X1" s="110" t="s">
        <v>221</v>
      </c>
    </row>
    <row r="2" spans="1:68" ht="12.75" customHeight="1" thickBot="1" x14ac:dyDescent="0.25">
      <c r="A2" s="1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68" ht="13.5" thickBot="1" x14ac:dyDescent="0.25">
      <c r="A3" s="302" t="s">
        <v>101</v>
      </c>
      <c r="B3" s="305"/>
      <c r="C3" s="203"/>
      <c r="D3" s="204"/>
      <c r="E3" s="205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</row>
    <row r="4" spans="1:68" x14ac:dyDescent="0.2">
      <c r="A4" s="209"/>
      <c r="B4" s="109" t="s">
        <v>109</v>
      </c>
      <c r="C4" s="109" t="s">
        <v>110</v>
      </c>
      <c r="D4" s="109" t="s">
        <v>111</v>
      </c>
      <c r="E4" s="109" t="s">
        <v>112</v>
      </c>
      <c r="F4" s="23" t="s">
        <v>113</v>
      </c>
      <c r="G4" s="210" t="s">
        <v>114</v>
      </c>
      <c r="H4" s="210" t="s">
        <v>115</v>
      </c>
      <c r="I4" s="210" t="s">
        <v>116</v>
      </c>
      <c r="J4" s="210" t="s">
        <v>117</v>
      </c>
      <c r="K4" s="23" t="s">
        <v>118</v>
      </c>
      <c r="L4" s="23" t="s">
        <v>119</v>
      </c>
      <c r="M4" s="23" t="s">
        <v>122</v>
      </c>
      <c r="N4" s="109" t="s">
        <v>124</v>
      </c>
      <c r="O4" s="23" t="s">
        <v>135</v>
      </c>
      <c r="P4" s="23" t="s">
        <v>139</v>
      </c>
      <c r="Q4" s="23" t="s">
        <v>140</v>
      </c>
      <c r="R4" s="23" t="s">
        <v>141</v>
      </c>
      <c r="S4" s="23" t="s">
        <v>210</v>
      </c>
      <c r="T4" s="23" t="s">
        <v>217</v>
      </c>
      <c r="U4" s="6"/>
      <c r="V4" s="6"/>
      <c r="W4" s="6"/>
      <c r="X4" s="6"/>
    </row>
    <row r="5" spans="1:68" x14ac:dyDescent="0.2">
      <c r="A5" s="44" t="s">
        <v>0</v>
      </c>
      <c r="B5" s="21">
        <v>581072</v>
      </c>
      <c r="C5" s="21">
        <v>2190329</v>
      </c>
      <c r="D5" s="21">
        <v>3011606</v>
      </c>
      <c r="E5" s="21">
        <v>4725177</v>
      </c>
      <c r="F5" s="175">
        <v>5895999</v>
      </c>
      <c r="G5" s="21">
        <v>4060445</v>
      </c>
      <c r="H5" s="21">
        <v>5541789</v>
      </c>
      <c r="I5" s="37">
        <v>3329851</v>
      </c>
      <c r="J5" s="37">
        <v>5394006</v>
      </c>
      <c r="K5" s="187">
        <v>5174156</v>
      </c>
      <c r="L5" s="187">
        <v>5970037</v>
      </c>
      <c r="M5" s="187">
        <f>'[4]All Stats'!C45</f>
        <v>3700000</v>
      </c>
      <c r="N5" s="37">
        <v>3948245</v>
      </c>
      <c r="O5" s="41">
        <v>4836432</v>
      </c>
      <c r="P5" s="41">
        <v>5250046</v>
      </c>
      <c r="Q5" s="41">
        <v>4970093</v>
      </c>
      <c r="R5" s="41">
        <v>4483613</v>
      </c>
      <c r="S5" s="41">
        <v>4333068</v>
      </c>
      <c r="T5" s="185">
        <f>'All Stats'!C61</f>
        <v>3882229</v>
      </c>
      <c r="U5" s="185">
        <f>T5-B5</f>
        <v>3301157</v>
      </c>
      <c r="V5" s="183">
        <f>U5/B5</f>
        <v>5.681149668199466</v>
      </c>
      <c r="W5" s="180">
        <f>T5-S5</f>
        <v>-450839</v>
      </c>
      <c r="X5" s="177">
        <f>W5/S5</f>
        <v>-0.10404614005596034</v>
      </c>
    </row>
    <row r="6" spans="1:68" x14ac:dyDescent="0.2">
      <c r="A6" s="44" t="s">
        <v>1</v>
      </c>
      <c r="B6" s="21">
        <v>218600</v>
      </c>
      <c r="C6" s="21">
        <v>282000</v>
      </c>
      <c r="D6" s="21">
        <v>322061</v>
      </c>
      <c r="E6" s="21">
        <v>364332</v>
      </c>
      <c r="F6" s="175">
        <v>43900</v>
      </c>
      <c r="G6" s="179">
        <v>460012</v>
      </c>
      <c r="H6" s="179">
        <v>588760</v>
      </c>
      <c r="I6" s="187">
        <v>1243945</v>
      </c>
      <c r="J6" s="187">
        <v>1008175</v>
      </c>
      <c r="K6" s="187">
        <v>896497</v>
      </c>
      <c r="L6" s="187">
        <v>440642</v>
      </c>
      <c r="M6" s="187">
        <f>'[4]All Stats'!E45</f>
        <v>463981</v>
      </c>
      <c r="N6" s="37">
        <v>468065</v>
      </c>
      <c r="O6" s="41">
        <v>468065</v>
      </c>
      <c r="P6" s="41">
        <v>575530</v>
      </c>
      <c r="Q6" s="41">
        <v>569200</v>
      </c>
      <c r="R6" s="41">
        <v>444591</v>
      </c>
      <c r="S6" s="41">
        <v>512969</v>
      </c>
      <c r="T6" s="185">
        <f>'All Stats'!E61</f>
        <v>914993</v>
      </c>
      <c r="U6" s="185">
        <f t="shared" ref="U6:U14" si="0">T6-B6</f>
        <v>696393</v>
      </c>
      <c r="V6" s="183">
        <f>U6/B6</f>
        <v>3.1856953339432752</v>
      </c>
      <c r="W6" s="180">
        <f t="shared" ref="W6:W15" si="1">T6-S6</f>
        <v>402024</v>
      </c>
      <c r="X6" s="177">
        <f t="shared" ref="X6:X15" si="2">W6/S6</f>
        <v>0.78371987391050923</v>
      </c>
    </row>
    <row r="7" spans="1:68" x14ac:dyDescent="0.2">
      <c r="A7" s="44" t="s">
        <v>2</v>
      </c>
      <c r="B7" s="21">
        <v>0</v>
      </c>
      <c r="C7" s="21">
        <v>0</v>
      </c>
      <c r="D7" s="21">
        <v>903645</v>
      </c>
      <c r="E7" s="21">
        <v>1039248</v>
      </c>
      <c r="F7" s="175">
        <v>1376324</v>
      </c>
      <c r="G7" s="179">
        <v>1513126</v>
      </c>
      <c r="H7" s="179">
        <v>976382</v>
      </c>
      <c r="I7" s="187" t="str">
        <f>'[3]All Stats'!D45</f>
        <v>1 598 503</v>
      </c>
      <c r="J7" s="187">
        <v>1594946</v>
      </c>
      <c r="K7" s="187">
        <v>1400000</v>
      </c>
      <c r="L7" s="187">
        <v>1592287</v>
      </c>
      <c r="M7" s="187">
        <f>'[4]All Stats'!D45</f>
        <v>1681048</v>
      </c>
      <c r="N7" s="37">
        <v>2077157</v>
      </c>
      <c r="O7" s="41">
        <v>3763284</v>
      </c>
      <c r="P7" s="41">
        <v>1181312</v>
      </c>
      <c r="Q7" s="41">
        <v>1146338</v>
      </c>
      <c r="R7" s="41">
        <v>791167</v>
      </c>
      <c r="S7" s="41">
        <v>1182718</v>
      </c>
      <c r="T7" s="185">
        <f>'All Stats'!D61</f>
        <v>1574928</v>
      </c>
      <c r="U7" s="185">
        <f t="shared" si="0"/>
        <v>1574928</v>
      </c>
      <c r="V7" s="183">
        <f>U7/D7</f>
        <v>1.7428614112842986</v>
      </c>
      <c r="W7" s="180">
        <f t="shared" si="1"/>
        <v>392210</v>
      </c>
      <c r="X7" s="177">
        <f t="shared" si="2"/>
        <v>0.33161751152853003</v>
      </c>
    </row>
    <row r="8" spans="1:68" x14ac:dyDescent="0.2">
      <c r="A8" s="44" t="s">
        <v>3</v>
      </c>
      <c r="B8" s="21">
        <v>25956</v>
      </c>
      <c r="C8" s="21">
        <v>53460</v>
      </c>
      <c r="D8" s="21">
        <v>30444</v>
      </c>
      <c r="E8" s="21">
        <v>75089</v>
      </c>
      <c r="F8" s="175">
        <v>102106</v>
      </c>
      <c r="G8" s="179">
        <v>141865</v>
      </c>
      <c r="H8" s="179">
        <v>328613</v>
      </c>
      <c r="I8" s="187">
        <v>382402</v>
      </c>
      <c r="J8" s="187">
        <v>458858</v>
      </c>
      <c r="K8" s="187">
        <v>498092</v>
      </c>
      <c r="L8" s="187">
        <v>376716</v>
      </c>
      <c r="M8" s="187">
        <f>'[4]All Stats'!J45</f>
        <v>283317</v>
      </c>
      <c r="N8" s="37">
        <v>392881</v>
      </c>
      <c r="O8" s="41">
        <v>408852</v>
      </c>
      <c r="P8" s="41">
        <v>515078</v>
      </c>
      <c r="Q8" s="41">
        <v>559515</v>
      </c>
      <c r="R8" s="41">
        <v>75285</v>
      </c>
      <c r="S8" s="41">
        <v>1062191</v>
      </c>
      <c r="T8" s="185">
        <f>'All Stats'!J61</f>
        <v>1121702</v>
      </c>
      <c r="U8" s="185">
        <f t="shared" si="0"/>
        <v>1095746</v>
      </c>
      <c r="V8" s="183">
        <f t="shared" ref="V8:V15" si="3">U8/B8</f>
        <v>42.2155185698875</v>
      </c>
      <c r="W8" s="180">
        <f t="shared" si="1"/>
        <v>59511</v>
      </c>
      <c r="X8" s="177">
        <f t="shared" si="2"/>
        <v>5.6026646808342379E-2</v>
      </c>
    </row>
    <row r="9" spans="1:68" x14ac:dyDescent="0.2">
      <c r="A9" s="44" t="s">
        <v>4</v>
      </c>
      <c r="B9" s="21">
        <v>11122</v>
      </c>
      <c r="C9" s="21">
        <v>24575</v>
      </c>
      <c r="D9" s="21">
        <v>7775</v>
      </c>
      <c r="E9" s="21">
        <v>0</v>
      </c>
      <c r="F9" s="175">
        <v>0</v>
      </c>
      <c r="G9" s="179">
        <v>117460</v>
      </c>
      <c r="H9" s="179">
        <v>80877</v>
      </c>
      <c r="I9" s="187">
        <v>100274</v>
      </c>
      <c r="J9" s="187">
        <v>108115</v>
      </c>
      <c r="K9" s="187">
        <v>101159</v>
      </c>
      <c r="L9" s="187">
        <v>108682</v>
      </c>
      <c r="M9" s="187">
        <f>'[4]All Stats'!I45</f>
        <v>126858</v>
      </c>
      <c r="N9" s="37">
        <v>522890</v>
      </c>
      <c r="O9" s="41">
        <v>198753</v>
      </c>
      <c r="P9" s="41">
        <v>202497</v>
      </c>
      <c r="Q9" s="41">
        <v>397668</v>
      </c>
      <c r="R9" s="41">
        <v>482486</v>
      </c>
      <c r="S9" s="41">
        <v>528297</v>
      </c>
      <c r="T9" s="185">
        <f>'All Stats'!I61</f>
        <v>592236</v>
      </c>
      <c r="U9" s="185">
        <f t="shared" si="0"/>
        <v>581114</v>
      </c>
      <c r="V9" s="183">
        <f t="shared" si="3"/>
        <v>52.249055925193311</v>
      </c>
      <c r="W9" s="180">
        <f t="shared" si="1"/>
        <v>63939</v>
      </c>
      <c r="X9" s="177">
        <f t="shared" si="2"/>
        <v>0.12102851237088229</v>
      </c>
    </row>
    <row r="10" spans="1:68" x14ac:dyDescent="0.2">
      <c r="A10" s="44" t="s">
        <v>6</v>
      </c>
      <c r="B10" s="21">
        <v>0</v>
      </c>
      <c r="C10" s="21">
        <v>0</v>
      </c>
      <c r="D10" s="21">
        <v>35137</v>
      </c>
      <c r="E10" s="21">
        <v>53504</v>
      </c>
      <c r="F10" s="175">
        <v>119134</v>
      </c>
      <c r="G10" s="179">
        <v>0</v>
      </c>
      <c r="H10" s="179">
        <v>84025</v>
      </c>
      <c r="I10" s="187">
        <v>96835</v>
      </c>
      <c r="J10" s="187">
        <v>114151</v>
      </c>
      <c r="K10" s="187">
        <v>70144</v>
      </c>
      <c r="L10" s="187">
        <v>101430</v>
      </c>
      <c r="M10" s="187" t="str">
        <f>'[4]All Stats'!H45</f>
        <v>N/A</v>
      </c>
      <c r="N10" s="37" t="s">
        <v>5</v>
      </c>
      <c r="O10" s="41" t="s">
        <v>5</v>
      </c>
      <c r="P10" s="41" t="s">
        <v>5</v>
      </c>
      <c r="Q10" s="41" t="s">
        <v>5</v>
      </c>
      <c r="R10" s="41">
        <v>104043</v>
      </c>
      <c r="S10" s="41">
        <v>200869</v>
      </c>
      <c r="T10" s="185">
        <f>'All Stats'!H61</f>
        <v>1100986</v>
      </c>
      <c r="U10" s="185">
        <f t="shared" si="0"/>
        <v>1100986</v>
      </c>
      <c r="V10" s="183">
        <f>U10/D10</f>
        <v>31.334092267410423</v>
      </c>
      <c r="W10" s="180">
        <f t="shared" si="1"/>
        <v>900117</v>
      </c>
      <c r="X10" s="177">
        <f t="shared" si="2"/>
        <v>4.4811145572487545</v>
      </c>
    </row>
    <row r="11" spans="1:68" x14ac:dyDescent="0.2">
      <c r="A11" s="44" t="s">
        <v>7</v>
      </c>
      <c r="B11" s="21">
        <v>164000</v>
      </c>
      <c r="C11" s="21">
        <v>279600</v>
      </c>
      <c r="D11" s="21">
        <v>0</v>
      </c>
      <c r="E11" s="21">
        <v>0</v>
      </c>
      <c r="F11" s="175">
        <v>141484</v>
      </c>
      <c r="G11" s="179">
        <v>0</v>
      </c>
      <c r="H11" s="179">
        <v>0</v>
      </c>
      <c r="I11" s="187">
        <v>1152248</v>
      </c>
      <c r="J11" s="187">
        <v>628700</v>
      </c>
      <c r="K11" s="187">
        <v>678042</v>
      </c>
      <c r="L11" s="187">
        <v>836320</v>
      </c>
      <c r="M11" s="187">
        <f>'[4]All Stats'!G45</f>
        <v>320738</v>
      </c>
      <c r="N11" s="37">
        <v>304871</v>
      </c>
      <c r="O11" s="41">
        <v>358430</v>
      </c>
      <c r="P11" s="41">
        <v>1456176</v>
      </c>
      <c r="Q11" s="41">
        <v>1611594</v>
      </c>
      <c r="R11" s="41">
        <v>1047915</v>
      </c>
      <c r="S11" s="41">
        <v>977861</v>
      </c>
      <c r="T11" s="185">
        <f>'All Stats'!G61</f>
        <v>1300084</v>
      </c>
      <c r="U11" s="185">
        <f t="shared" si="0"/>
        <v>1136084</v>
      </c>
      <c r="V11" s="183">
        <f t="shared" si="3"/>
        <v>6.927341463414634</v>
      </c>
      <c r="W11" s="180">
        <f t="shared" si="1"/>
        <v>322223</v>
      </c>
      <c r="X11" s="177">
        <f t="shared" si="2"/>
        <v>0.32951820350745148</v>
      </c>
    </row>
    <row r="12" spans="1:68" x14ac:dyDescent="0.2">
      <c r="A12" s="44" t="s">
        <v>8</v>
      </c>
      <c r="B12" s="21">
        <v>0</v>
      </c>
      <c r="C12" s="21">
        <v>0</v>
      </c>
      <c r="D12" s="21">
        <v>0</v>
      </c>
      <c r="E12" s="21">
        <v>0</v>
      </c>
      <c r="F12" s="175">
        <v>0</v>
      </c>
      <c r="G12" s="179">
        <v>0</v>
      </c>
      <c r="H12" s="179">
        <v>0</v>
      </c>
      <c r="I12" s="179">
        <v>0</v>
      </c>
      <c r="J12" s="187">
        <f>'[2]All Stats'!F45</f>
        <v>0</v>
      </c>
      <c r="K12" s="187" t="s">
        <v>5</v>
      </c>
      <c r="L12" s="187" t="s">
        <v>5</v>
      </c>
      <c r="M12" s="187" t="str">
        <f>'[4]All Stats'!F45</f>
        <v>N/A</v>
      </c>
      <c r="N12" s="37" t="s">
        <v>5</v>
      </c>
      <c r="O12" s="41" t="s">
        <v>5</v>
      </c>
      <c r="P12" s="41">
        <v>13232</v>
      </c>
      <c r="Q12" s="41">
        <v>30314</v>
      </c>
      <c r="R12" s="41">
        <v>35755</v>
      </c>
      <c r="S12" s="41">
        <v>57054</v>
      </c>
      <c r="T12" s="185">
        <f>'All Stats'!F61</f>
        <v>60508</v>
      </c>
      <c r="U12" s="185">
        <f t="shared" si="0"/>
        <v>60508</v>
      </c>
      <c r="V12" s="183">
        <f>U12/P12</f>
        <v>4.5728536880290207</v>
      </c>
      <c r="W12" s="180">
        <f t="shared" si="1"/>
        <v>3454</v>
      </c>
      <c r="X12" s="177">
        <f t="shared" si="2"/>
        <v>6.0539138360150034E-2</v>
      </c>
    </row>
    <row r="13" spans="1:68" x14ac:dyDescent="0.2">
      <c r="A13" s="44" t="s">
        <v>9</v>
      </c>
      <c r="B13" s="21"/>
      <c r="C13" s="178"/>
      <c r="D13" s="21">
        <v>0</v>
      </c>
      <c r="E13" s="21">
        <v>0</v>
      </c>
      <c r="F13" s="176">
        <v>0</v>
      </c>
      <c r="G13" s="179">
        <v>0</v>
      </c>
      <c r="H13" s="179">
        <v>0</v>
      </c>
      <c r="I13" s="179">
        <v>3889</v>
      </c>
      <c r="J13" s="187">
        <v>6117</v>
      </c>
      <c r="K13" s="187">
        <v>15447</v>
      </c>
      <c r="L13" s="187">
        <v>5155</v>
      </c>
      <c r="M13" s="187" t="str">
        <f>'[4]All Stats'!K45</f>
        <v>N/A</v>
      </c>
      <c r="N13" s="37">
        <v>6259</v>
      </c>
      <c r="O13" s="41">
        <v>7977</v>
      </c>
      <c r="P13" s="41">
        <v>7977</v>
      </c>
      <c r="Q13" s="41">
        <v>7977</v>
      </c>
      <c r="R13" s="41">
        <v>12005</v>
      </c>
      <c r="S13" s="41">
        <v>9129</v>
      </c>
      <c r="T13" s="185">
        <f>'All Stats'!K61</f>
        <v>12398</v>
      </c>
      <c r="U13" s="185">
        <f t="shared" si="0"/>
        <v>12398</v>
      </c>
      <c r="V13" s="183">
        <f>U13/I13</f>
        <v>3.1879660581126252</v>
      </c>
      <c r="W13" s="180">
        <f t="shared" si="1"/>
        <v>3269</v>
      </c>
      <c r="X13" s="177">
        <f t="shared" si="2"/>
        <v>0.35808960455690658</v>
      </c>
    </row>
    <row r="14" spans="1:68" ht="13.5" thickBot="1" x14ac:dyDescent="0.25">
      <c r="A14" s="51" t="s">
        <v>10</v>
      </c>
      <c r="B14" s="13">
        <v>0</v>
      </c>
      <c r="C14" s="13">
        <v>73612</v>
      </c>
      <c r="D14" s="13" t="s">
        <v>97</v>
      </c>
      <c r="E14" s="13">
        <v>92906</v>
      </c>
      <c r="F14" s="195">
        <v>0</v>
      </c>
      <c r="G14" s="196">
        <v>0</v>
      </c>
      <c r="H14" s="196">
        <v>5005</v>
      </c>
      <c r="I14" s="197">
        <v>244679</v>
      </c>
      <c r="J14" s="197">
        <v>373171</v>
      </c>
      <c r="K14" s="197" t="s">
        <v>5</v>
      </c>
      <c r="L14" s="197" t="s">
        <v>5</v>
      </c>
      <c r="M14" s="197" t="str">
        <f>'[4]All Stats'!L45</f>
        <v>N/A</v>
      </c>
      <c r="N14" s="198" t="s">
        <v>5</v>
      </c>
      <c r="O14" s="68">
        <v>151124</v>
      </c>
      <c r="P14" s="68">
        <v>149171</v>
      </c>
      <c r="Q14" s="68">
        <v>138936</v>
      </c>
      <c r="R14" s="68">
        <v>4401561</v>
      </c>
      <c r="S14" s="68">
        <v>4842804</v>
      </c>
      <c r="T14" s="199">
        <f>'All Stats'!L61</f>
        <v>5305189</v>
      </c>
      <c r="U14" s="199">
        <f t="shared" si="0"/>
        <v>5305189</v>
      </c>
      <c r="V14" s="200">
        <f>U14/C14</f>
        <v>72.069621800793342</v>
      </c>
      <c r="W14" s="201">
        <f t="shared" si="1"/>
        <v>462385</v>
      </c>
      <c r="X14" s="202">
        <f t="shared" si="2"/>
        <v>9.5478776345274352E-2</v>
      </c>
      <c r="Z14" s="121"/>
      <c r="AA14" s="121"/>
      <c r="AB14" s="121"/>
    </row>
    <row r="15" spans="1:68" s="53" customFormat="1" ht="13.5" thickBot="1" x14ac:dyDescent="0.25">
      <c r="A15" s="194" t="s">
        <v>98</v>
      </c>
      <c r="B15" s="193">
        <v>1000750</v>
      </c>
      <c r="C15" s="193">
        <v>2903576</v>
      </c>
      <c r="D15" s="193">
        <v>4310668</v>
      </c>
      <c r="E15" s="193">
        <v>6350256</v>
      </c>
      <c r="F15" s="193">
        <v>7678947</v>
      </c>
      <c r="G15" s="181">
        <v>6292909</v>
      </c>
      <c r="H15" s="181">
        <v>7605451</v>
      </c>
      <c r="I15" s="188">
        <f>SUM(I5:I14)</f>
        <v>6554123</v>
      </c>
      <c r="J15" s="188">
        <f>SUM(J5:J14)</f>
        <v>9686239</v>
      </c>
      <c r="K15" s="188">
        <f>SUM(K7:K14)</f>
        <v>2762884</v>
      </c>
      <c r="L15" s="188">
        <v>9431269</v>
      </c>
      <c r="M15" s="188">
        <f>SUM(M5:M14)</f>
        <v>6575942</v>
      </c>
      <c r="N15" s="190">
        <f>SUM(N5:N14)</f>
        <v>7720368</v>
      </c>
      <c r="O15" s="189">
        <f>SUM(O5:O14)</f>
        <v>10192917</v>
      </c>
      <c r="P15" s="189">
        <f>SUM(P5:P14)</f>
        <v>9351019</v>
      </c>
      <c r="Q15" s="189">
        <v>9431635</v>
      </c>
      <c r="R15" s="189">
        <f>SUM(R5:R14)</f>
        <v>11878421</v>
      </c>
      <c r="S15" s="189">
        <f>SUM(S5:S14)</f>
        <v>13706960</v>
      </c>
      <c r="T15" s="186">
        <f>SUM(T5:T14)</f>
        <v>15865253</v>
      </c>
      <c r="U15" s="186">
        <f>T15-B15</f>
        <v>14864503</v>
      </c>
      <c r="V15" s="184">
        <f t="shared" si="3"/>
        <v>14.853362977766675</v>
      </c>
      <c r="W15" s="182">
        <f t="shared" si="1"/>
        <v>2158293</v>
      </c>
      <c r="X15" s="191">
        <f t="shared" si="2"/>
        <v>0.15745964094153628</v>
      </c>
      <c r="Y15" s="211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</row>
    <row r="16" spans="1:68" x14ac:dyDescent="0.2">
      <c r="X16" s="192"/>
    </row>
    <row r="17" spans="1:1" x14ac:dyDescent="0.2">
      <c r="A17" s="52" t="s">
        <v>99</v>
      </c>
    </row>
  </sheetData>
  <mergeCells count="1"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V7 V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selection activeCell="A7" sqref="A7"/>
    </sheetView>
  </sheetViews>
  <sheetFormatPr defaultRowHeight="12.75" x14ac:dyDescent="0.2"/>
  <cols>
    <col min="1" max="1" width="8.7109375" customWidth="1"/>
    <col min="2" max="24" width="7.7109375" customWidth="1"/>
    <col min="25" max="28" width="8.7109375" customWidth="1"/>
  </cols>
  <sheetData>
    <row r="1" spans="1:29" ht="55.5" customHeight="1" x14ac:dyDescent="0.2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216" t="s">
        <v>222</v>
      </c>
      <c r="AA1" s="216" t="s">
        <v>219</v>
      </c>
      <c r="AB1" s="216" t="s">
        <v>223</v>
      </c>
      <c r="AC1" s="216" t="s">
        <v>221</v>
      </c>
    </row>
    <row r="2" spans="1:29" ht="13.5" thickBot="1" x14ac:dyDescent="0.25">
      <c r="A2" s="301" t="s">
        <v>89</v>
      </c>
      <c r="B2" s="301"/>
      <c r="C2" s="301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3.5" thickBot="1" x14ac:dyDescent="0.25">
      <c r="A3" s="303" t="s">
        <v>90</v>
      </c>
      <c r="B3" s="303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35" customFormat="1" x14ac:dyDescent="0.2">
      <c r="A4" s="43"/>
      <c r="B4" s="23" t="s">
        <v>104</v>
      </c>
      <c r="C4" s="23" t="s">
        <v>105</v>
      </c>
      <c r="D4" s="23" t="s">
        <v>106</v>
      </c>
      <c r="E4" s="23" t="s">
        <v>107</v>
      </c>
      <c r="F4" s="23" t="s">
        <v>108</v>
      </c>
      <c r="G4" s="23" t="s">
        <v>109</v>
      </c>
      <c r="H4" s="23" t="s">
        <v>110</v>
      </c>
      <c r="I4" s="23" t="s">
        <v>111</v>
      </c>
      <c r="J4" s="23" t="s">
        <v>112</v>
      </c>
      <c r="K4" s="23" t="s">
        <v>113</v>
      </c>
      <c r="L4" s="7" t="s">
        <v>114</v>
      </c>
      <c r="M4" s="7" t="s">
        <v>115</v>
      </c>
      <c r="N4" s="7" t="s">
        <v>116</v>
      </c>
      <c r="O4" s="7" t="s">
        <v>117</v>
      </c>
      <c r="P4" s="7" t="s">
        <v>118</v>
      </c>
      <c r="Q4" s="7" t="s">
        <v>119</v>
      </c>
      <c r="R4" s="7" t="s">
        <v>122</v>
      </c>
      <c r="S4" s="7" t="s">
        <v>124</v>
      </c>
      <c r="T4" s="7" t="s">
        <v>135</v>
      </c>
      <c r="U4" s="7" t="s">
        <v>139</v>
      </c>
      <c r="V4" s="7" t="s">
        <v>140</v>
      </c>
      <c r="W4" s="7" t="s">
        <v>141</v>
      </c>
      <c r="X4" s="7" t="s">
        <v>210</v>
      </c>
      <c r="Y4" s="7" t="s">
        <v>217</v>
      </c>
      <c r="Z4" s="7"/>
      <c r="AA4" s="7"/>
      <c r="AB4" s="7"/>
      <c r="AC4" s="7"/>
    </row>
    <row r="5" spans="1:29" s="35" customFormat="1" x14ac:dyDescent="0.2">
      <c r="A5" s="44" t="s">
        <v>0</v>
      </c>
      <c r="B5" s="21">
        <v>74999</v>
      </c>
      <c r="C5" s="21">
        <v>74999</v>
      </c>
      <c r="D5" s="21">
        <v>71288</v>
      </c>
      <c r="E5" s="21">
        <v>69031</v>
      </c>
      <c r="F5" s="21">
        <v>54816</v>
      </c>
      <c r="G5" s="21">
        <v>75073</v>
      </c>
      <c r="H5" s="21">
        <v>72068</v>
      </c>
      <c r="I5" s="21">
        <v>46258</v>
      </c>
      <c r="J5" s="21">
        <v>40706</v>
      </c>
      <c r="K5" s="21">
        <v>40396</v>
      </c>
      <c r="L5" s="9">
        <v>41525</v>
      </c>
      <c r="M5" s="9">
        <v>41525</v>
      </c>
      <c r="N5" s="36">
        <v>41525</v>
      </c>
      <c r="O5" s="36" t="s">
        <v>102</v>
      </c>
      <c r="P5" s="36">
        <v>41229</v>
      </c>
      <c r="Q5" s="36">
        <v>41266</v>
      </c>
      <c r="R5" s="36">
        <f>'[4]All Stats'!C59</f>
        <v>41266</v>
      </c>
      <c r="S5" s="36">
        <v>41266</v>
      </c>
      <c r="T5" s="36">
        <v>41266</v>
      </c>
      <c r="U5" s="36">
        <v>41266</v>
      </c>
      <c r="V5" s="36">
        <v>40954</v>
      </c>
      <c r="W5" s="36">
        <v>40275</v>
      </c>
      <c r="X5" s="36">
        <v>38018</v>
      </c>
      <c r="Y5" s="212">
        <f>'All Stats'!C77</f>
        <v>41144</v>
      </c>
      <c r="Z5" s="129">
        <f>Y5-B5</f>
        <v>-33855</v>
      </c>
      <c r="AA5" s="213">
        <f>Z5/B5</f>
        <v>-0.4514060187469166</v>
      </c>
      <c r="AB5" s="154">
        <f>Y5-X5</f>
        <v>3126</v>
      </c>
      <c r="AC5" s="115">
        <f>AB5/X5</f>
        <v>8.2224209584933455E-2</v>
      </c>
    </row>
    <row r="6" spans="1:29" s="35" customFormat="1" x14ac:dyDescent="0.2">
      <c r="A6" s="44" t="s">
        <v>1</v>
      </c>
      <c r="B6" s="21">
        <v>0</v>
      </c>
      <c r="C6" s="21">
        <v>0</v>
      </c>
      <c r="D6" s="21">
        <v>10000</v>
      </c>
      <c r="E6" s="21">
        <v>10000</v>
      </c>
      <c r="F6" s="21">
        <v>10000</v>
      </c>
      <c r="G6" s="21">
        <v>10000</v>
      </c>
      <c r="H6" s="21">
        <v>9444</v>
      </c>
      <c r="I6" s="21">
        <v>9444</v>
      </c>
      <c r="J6" s="21">
        <v>11876</v>
      </c>
      <c r="K6" s="21">
        <v>11876</v>
      </c>
      <c r="L6" s="9">
        <v>11876</v>
      </c>
      <c r="M6" s="9">
        <v>11876</v>
      </c>
      <c r="N6" s="36">
        <v>12000</v>
      </c>
      <c r="O6" s="36" t="str">
        <f>'[2]All Stats'!E59</f>
        <v>12 000</v>
      </c>
      <c r="P6" s="36">
        <v>12000</v>
      </c>
      <c r="Q6" s="36">
        <v>12000</v>
      </c>
      <c r="R6" s="36">
        <f>'[4]All Stats'!E59</f>
        <v>12000</v>
      </c>
      <c r="S6" s="36">
        <v>12000</v>
      </c>
      <c r="T6" s="36">
        <v>12000</v>
      </c>
      <c r="U6" s="36">
        <v>12000</v>
      </c>
      <c r="V6" s="36">
        <v>12000</v>
      </c>
      <c r="W6" s="36">
        <v>12000</v>
      </c>
      <c r="X6" s="36">
        <v>12200</v>
      </c>
      <c r="Y6" s="164">
        <f>'All Stats'!E77</f>
        <v>12200</v>
      </c>
      <c r="Z6" s="129">
        <f t="shared" ref="Z6:Z14" si="0">Y6-B6</f>
        <v>12200</v>
      </c>
      <c r="AA6" s="153">
        <f>Z6/D6</f>
        <v>1.22</v>
      </c>
      <c r="AB6" s="154">
        <f t="shared" ref="AB6:AB14" si="1">Y6-X6</f>
        <v>0</v>
      </c>
      <c r="AC6" s="115">
        <f t="shared" ref="AC6:AC14" si="2">AB6/X6</f>
        <v>0</v>
      </c>
    </row>
    <row r="7" spans="1:29" s="35" customFormat="1" x14ac:dyDescent="0.2">
      <c r="A7" s="44" t="s">
        <v>2</v>
      </c>
      <c r="B7" s="21">
        <v>18586</v>
      </c>
      <c r="C7" s="21">
        <v>19586</v>
      </c>
      <c r="D7" s="21">
        <v>27000</v>
      </c>
      <c r="E7" s="21">
        <v>27000</v>
      </c>
      <c r="F7" s="21">
        <v>10000</v>
      </c>
      <c r="G7" s="21">
        <v>19370</v>
      </c>
      <c r="H7" s="21">
        <v>17550</v>
      </c>
      <c r="I7" s="21">
        <v>17550</v>
      </c>
      <c r="J7" s="21">
        <v>17550</v>
      </c>
      <c r="K7" s="21">
        <v>17550</v>
      </c>
      <c r="L7" s="9">
        <v>17550</v>
      </c>
      <c r="M7" s="9">
        <v>17550</v>
      </c>
      <c r="N7" s="36">
        <v>17550</v>
      </c>
      <c r="O7" s="36" t="str">
        <f>'[2]All Stats'!D59</f>
        <v>17 550</v>
      </c>
      <c r="P7" s="36">
        <v>17550</v>
      </c>
      <c r="Q7" s="36">
        <v>11696</v>
      </c>
      <c r="R7" s="36">
        <f>'[4]All Stats'!D59</f>
        <v>11696</v>
      </c>
      <c r="S7" s="36">
        <v>11696</v>
      </c>
      <c r="T7" s="36">
        <v>11696</v>
      </c>
      <c r="U7" s="36">
        <v>62531</v>
      </c>
      <c r="V7" s="36">
        <v>62531</v>
      </c>
      <c r="W7" s="36">
        <v>62531</v>
      </c>
      <c r="X7" s="36">
        <v>62531</v>
      </c>
      <c r="Y7" s="164">
        <f>'All Stats'!D77</f>
        <v>36133</v>
      </c>
      <c r="Z7" s="129">
        <f t="shared" si="0"/>
        <v>17547</v>
      </c>
      <c r="AA7" s="153">
        <f t="shared" ref="AA7:AA12" si="3">Z7/B7</f>
        <v>0.94409770795222214</v>
      </c>
      <c r="AB7" s="154">
        <f t="shared" si="1"/>
        <v>-26398</v>
      </c>
      <c r="AC7" s="115">
        <f t="shared" si="2"/>
        <v>-0.42215860932977245</v>
      </c>
    </row>
    <row r="8" spans="1:29" s="35" customFormat="1" x14ac:dyDescent="0.2">
      <c r="A8" s="44" t="s">
        <v>3</v>
      </c>
      <c r="B8" s="21">
        <v>5698</v>
      </c>
      <c r="C8" s="21">
        <v>5698</v>
      </c>
      <c r="D8" s="21">
        <v>6260</v>
      </c>
      <c r="E8" s="21">
        <v>6260</v>
      </c>
      <c r="F8" s="21">
        <v>6260</v>
      </c>
      <c r="G8" s="21">
        <v>6260</v>
      </c>
      <c r="H8" s="21">
        <v>6260</v>
      </c>
      <c r="I8" s="21">
        <v>6260</v>
      </c>
      <c r="J8" s="21">
        <v>6260</v>
      </c>
      <c r="K8" s="21">
        <v>6260</v>
      </c>
      <c r="L8" s="9">
        <v>6260</v>
      </c>
      <c r="M8" s="9">
        <v>6260</v>
      </c>
      <c r="N8" s="36">
        <v>12650</v>
      </c>
      <c r="O8" s="36" t="str">
        <f>'[2]All Stats'!J59</f>
        <v>12 650</v>
      </c>
      <c r="P8" s="36">
        <v>12650</v>
      </c>
      <c r="Q8" s="36">
        <v>12650</v>
      </c>
      <c r="R8" s="36">
        <f>'[4]All Stats'!J59</f>
        <v>12650</v>
      </c>
      <c r="S8" s="36">
        <v>12650</v>
      </c>
      <c r="T8" s="36">
        <v>12650</v>
      </c>
      <c r="U8" s="36">
        <v>12650</v>
      </c>
      <c r="V8" s="36">
        <v>12650</v>
      </c>
      <c r="W8" s="36">
        <v>12650</v>
      </c>
      <c r="X8" s="36">
        <v>12650</v>
      </c>
      <c r="Y8" s="164">
        <f>'All Stats'!J77</f>
        <v>12650</v>
      </c>
      <c r="Z8" s="129">
        <f t="shared" si="0"/>
        <v>6952</v>
      </c>
      <c r="AA8" s="153">
        <f t="shared" si="3"/>
        <v>1.2200772200772201</v>
      </c>
      <c r="AB8" s="154">
        <f t="shared" si="1"/>
        <v>0</v>
      </c>
      <c r="AC8" s="115">
        <f t="shared" si="2"/>
        <v>0</v>
      </c>
    </row>
    <row r="9" spans="1:29" s="35" customFormat="1" x14ac:dyDescent="0.2">
      <c r="A9" s="44" t="s">
        <v>4</v>
      </c>
      <c r="B9" s="21">
        <v>3720</v>
      </c>
      <c r="C9" s="21">
        <v>3720</v>
      </c>
      <c r="D9" s="21">
        <v>4210</v>
      </c>
      <c r="E9" s="21">
        <v>5048</v>
      </c>
      <c r="F9" s="21">
        <v>0</v>
      </c>
      <c r="G9" s="21">
        <v>6778</v>
      </c>
      <c r="H9" s="21">
        <v>6778</v>
      </c>
      <c r="I9" s="21">
        <v>6778</v>
      </c>
      <c r="J9" s="21">
        <v>6778</v>
      </c>
      <c r="K9" s="21">
        <v>5053</v>
      </c>
      <c r="L9" s="9">
        <v>5053</v>
      </c>
      <c r="M9" s="9">
        <v>5053</v>
      </c>
      <c r="N9" s="36">
        <v>5053</v>
      </c>
      <c r="O9" s="36" t="str">
        <f>'[2]All Stats'!I59</f>
        <v>5 053</v>
      </c>
      <c r="P9" s="36">
        <v>5053</v>
      </c>
      <c r="Q9" s="36">
        <v>7749</v>
      </c>
      <c r="R9" s="36">
        <f>'[4]All Stats'!I59</f>
        <v>7749</v>
      </c>
      <c r="S9" s="36">
        <v>7749</v>
      </c>
      <c r="T9" s="36">
        <v>7749</v>
      </c>
      <c r="U9" s="36">
        <v>7749</v>
      </c>
      <c r="V9" s="36">
        <v>7749</v>
      </c>
      <c r="W9" s="36">
        <v>7749</v>
      </c>
      <c r="X9" s="36">
        <v>7749</v>
      </c>
      <c r="Y9" s="164">
        <f>'All Stats'!I77</f>
        <v>7749</v>
      </c>
      <c r="Z9" s="129">
        <f t="shared" si="0"/>
        <v>4029</v>
      </c>
      <c r="AA9" s="153">
        <f t="shared" si="3"/>
        <v>1.0830645161290322</v>
      </c>
      <c r="AB9" s="154">
        <f t="shared" si="1"/>
        <v>0</v>
      </c>
      <c r="AC9" s="115">
        <f t="shared" si="2"/>
        <v>0</v>
      </c>
    </row>
    <row r="10" spans="1:29" s="35" customFormat="1" x14ac:dyDescent="0.2">
      <c r="A10" s="44" t="s">
        <v>6</v>
      </c>
      <c r="B10" s="21">
        <v>2585</v>
      </c>
      <c r="C10" s="21">
        <v>2585</v>
      </c>
      <c r="D10" s="21">
        <v>2585</v>
      </c>
      <c r="E10" s="21">
        <v>2585</v>
      </c>
      <c r="F10" s="21">
        <v>2585</v>
      </c>
      <c r="G10" s="21">
        <v>1785</v>
      </c>
      <c r="H10" s="21">
        <v>1785</v>
      </c>
      <c r="I10" s="21">
        <v>1785</v>
      </c>
      <c r="J10" s="21">
        <v>1785</v>
      </c>
      <c r="K10" s="21">
        <v>1785</v>
      </c>
      <c r="L10" s="9">
        <v>1785</v>
      </c>
      <c r="M10" s="9">
        <v>1785</v>
      </c>
      <c r="N10" s="36" t="str">
        <f>'[3]All Stats'!H59</f>
        <v>1 785</v>
      </c>
      <c r="O10" s="36" t="str">
        <f>'[2]All Stats'!H59</f>
        <v>1 785</v>
      </c>
      <c r="P10" s="36">
        <v>1785</v>
      </c>
      <c r="Q10" s="36">
        <v>1785</v>
      </c>
      <c r="R10" s="36">
        <f>'[4]All Stats'!H59</f>
        <v>1785</v>
      </c>
      <c r="S10" s="36">
        <v>1785</v>
      </c>
      <c r="T10" s="36">
        <v>1785</v>
      </c>
      <c r="U10" s="36">
        <v>1785</v>
      </c>
      <c r="V10" s="36">
        <v>1785</v>
      </c>
      <c r="W10" s="36">
        <v>1785</v>
      </c>
      <c r="X10" s="36">
        <v>1785</v>
      </c>
      <c r="Y10" s="164">
        <f>'All Stats'!H77</f>
        <v>1785</v>
      </c>
      <c r="Z10" s="129">
        <f t="shared" si="0"/>
        <v>-800</v>
      </c>
      <c r="AA10" s="153">
        <f t="shared" si="3"/>
        <v>-0.30947775628626695</v>
      </c>
      <c r="AB10" s="154">
        <f t="shared" si="1"/>
        <v>0</v>
      </c>
      <c r="AC10" s="115">
        <f t="shared" si="2"/>
        <v>0</v>
      </c>
    </row>
    <row r="11" spans="1:29" s="35" customFormat="1" x14ac:dyDescent="0.2">
      <c r="A11" s="44" t="s">
        <v>7</v>
      </c>
      <c r="B11" s="21">
        <v>2000</v>
      </c>
      <c r="C11" s="21">
        <v>2000</v>
      </c>
      <c r="D11" s="21">
        <v>2000</v>
      </c>
      <c r="E11" s="21">
        <v>2000</v>
      </c>
      <c r="F11" s="21">
        <v>2000</v>
      </c>
      <c r="G11" s="21">
        <v>2000</v>
      </c>
      <c r="H11" s="21">
        <v>2000</v>
      </c>
      <c r="I11" s="21">
        <v>2000</v>
      </c>
      <c r="J11" s="21">
        <v>2000</v>
      </c>
      <c r="K11" s="21">
        <v>2000</v>
      </c>
      <c r="L11" s="9">
        <v>2000</v>
      </c>
      <c r="M11" s="9">
        <v>2000</v>
      </c>
      <c r="N11" s="36">
        <v>2000</v>
      </c>
      <c r="O11" s="36" t="str">
        <f>'[2]All Stats'!G59</f>
        <v>2 000</v>
      </c>
      <c r="P11" s="36">
        <v>2000</v>
      </c>
      <c r="Q11" s="36">
        <v>5670</v>
      </c>
      <c r="R11" s="36">
        <f>'[4]All Stats'!G59</f>
        <v>5670</v>
      </c>
      <c r="S11" s="36">
        <v>5670</v>
      </c>
      <c r="T11" s="36">
        <v>5670</v>
      </c>
      <c r="U11" s="36">
        <v>5670</v>
      </c>
      <c r="V11" s="36">
        <v>5670</v>
      </c>
      <c r="W11" s="36">
        <v>5670</v>
      </c>
      <c r="X11" s="36">
        <v>5670</v>
      </c>
      <c r="Y11" s="164">
        <f>'All Stats'!G77</f>
        <v>5670</v>
      </c>
      <c r="Z11" s="129">
        <f t="shared" si="0"/>
        <v>3670</v>
      </c>
      <c r="AA11" s="153">
        <f t="shared" si="3"/>
        <v>1.835</v>
      </c>
      <c r="AB11" s="154">
        <f t="shared" si="1"/>
        <v>0</v>
      </c>
      <c r="AC11" s="115">
        <f t="shared" si="2"/>
        <v>0</v>
      </c>
    </row>
    <row r="12" spans="1:29" s="35" customFormat="1" x14ac:dyDescent="0.2">
      <c r="A12" s="44" t="s">
        <v>8</v>
      </c>
      <c r="B12" s="21">
        <v>1000</v>
      </c>
      <c r="C12" s="21">
        <v>1000</v>
      </c>
      <c r="D12" s="21">
        <v>1000</v>
      </c>
      <c r="E12" s="21">
        <v>1000</v>
      </c>
      <c r="F12" s="21">
        <v>1000</v>
      </c>
      <c r="G12" s="21">
        <v>1121</v>
      </c>
      <c r="H12" s="21">
        <v>1121</v>
      </c>
      <c r="I12" s="21">
        <v>1121</v>
      </c>
      <c r="J12" s="21">
        <v>1142</v>
      </c>
      <c r="K12" s="21">
        <v>1142</v>
      </c>
      <c r="L12" s="9">
        <v>1185</v>
      </c>
      <c r="M12" s="9">
        <v>1185</v>
      </c>
      <c r="N12" s="36">
        <v>1185</v>
      </c>
      <c r="O12" s="36" t="str">
        <f>'[2]All Stats'!F59</f>
        <v>1 185</v>
      </c>
      <c r="P12" s="36">
        <v>1185</v>
      </c>
      <c r="Q12" s="36">
        <v>1185</v>
      </c>
      <c r="R12" s="36">
        <f>'[4]All Stats'!F59</f>
        <v>0</v>
      </c>
      <c r="S12" s="36">
        <v>1830</v>
      </c>
      <c r="T12" s="36">
        <v>1830</v>
      </c>
      <c r="U12" s="36">
        <v>1362</v>
      </c>
      <c r="V12" s="36">
        <v>1439</v>
      </c>
      <c r="W12" s="36">
        <v>1439</v>
      </c>
      <c r="X12" s="36">
        <v>1439</v>
      </c>
      <c r="Y12" s="164">
        <f>'All Stats'!F77</f>
        <v>1439</v>
      </c>
      <c r="Z12" s="129">
        <f t="shared" si="0"/>
        <v>439</v>
      </c>
      <c r="AA12" s="153">
        <f t="shared" si="3"/>
        <v>0.439</v>
      </c>
      <c r="AB12" s="154">
        <f t="shared" si="1"/>
        <v>0</v>
      </c>
      <c r="AC12" s="115">
        <f t="shared" si="2"/>
        <v>0</v>
      </c>
    </row>
    <row r="13" spans="1:29" s="35" customFormat="1" x14ac:dyDescent="0.2">
      <c r="A13" s="44" t="s">
        <v>9</v>
      </c>
      <c r="B13" s="21"/>
      <c r="C13" s="21"/>
      <c r="D13" s="21"/>
      <c r="E13" s="21"/>
      <c r="F13" s="21"/>
      <c r="G13" s="21"/>
      <c r="H13" s="21"/>
      <c r="I13" s="21">
        <v>0</v>
      </c>
      <c r="J13" s="21">
        <v>0</v>
      </c>
      <c r="K13" s="21">
        <v>0</v>
      </c>
      <c r="L13" s="9">
        <v>0</v>
      </c>
      <c r="M13" s="9">
        <v>0</v>
      </c>
      <c r="N13" s="66">
        <v>3000</v>
      </c>
      <c r="O13" s="36" t="str">
        <f>'[2]All Stats'!K59</f>
        <v>3 000</v>
      </c>
      <c r="P13" s="36">
        <v>3000</v>
      </c>
      <c r="Q13" s="36">
        <v>2000</v>
      </c>
      <c r="R13" s="36">
        <f>'[4]All Stats'!K59</f>
        <v>3000</v>
      </c>
      <c r="S13" s="36">
        <v>3000</v>
      </c>
      <c r="T13" s="36">
        <v>3000</v>
      </c>
      <c r="U13" s="36">
        <v>3000</v>
      </c>
      <c r="V13" s="36">
        <v>3000</v>
      </c>
      <c r="W13" s="36">
        <v>3000</v>
      </c>
      <c r="X13" s="36">
        <v>3000</v>
      </c>
      <c r="Y13" s="164">
        <f>'All Stats'!K77</f>
        <v>3000</v>
      </c>
      <c r="Z13" s="129">
        <f t="shared" si="0"/>
        <v>3000</v>
      </c>
      <c r="AA13" s="153">
        <f>Z13/N13</f>
        <v>1</v>
      </c>
      <c r="AB13" s="154">
        <f t="shared" si="1"/>
        <v>0</v>
      </c>
      <c r="AC13" s="115">
        <f t="shared" si="2"/>
        <v>0</v>
      </c>
    </row>
    <row r="14" spans="1:29" s="35" customFormat="1" ht="13.5" thickBot="1" x14ac:dyDescent="0.25">
      <c r="A14" s="44" t="s">
        <v>10</v>
      </c>
      <c r="B14" s="21">
        <v>0</v>
      </c>
      <c r="C14" s="21">
        <v>5000</v>
      </c>
      <c r="D14" s="21">
        <v>5000</v>
      </c>
      <c r="E14" s="21">
        <v>6681</v>
      </c>
      <c r="F14" s="21">
        <v>10456</v>
      </c>
      <c r="G14" s="21">
        <v>0</v>
      </c>
      <c r="H14" s="21">
        <v>10456</v>
      </c>
      <c r="I14" s="21">
        <v>10456</v>
      </c>
      <c r="J14" s="21">
        <v>10456</v>
      </c>
      <c r="K14" s="21">
        <v>10456</v>
      </c>
      <c r="L14" s="10">
        <v>10340</v>
      </c>
      <c r="M14" s="10">
        <v>10340</v>
      </c>
      <c r="N14" s="70">
        <v>16135</v>
      </c>
      <c r="O14" s="36" t="str">
        <f>'[2]All Stats'!L59</f>
        <v>16 135</v>
      </c>
      <c r="P14" s="36">
        <v>16192</v>
      </c>
      <c r="Q14" s="36">
        <v>0</v>
      </c>
      <c r="R14" s="36">
        <f>'[4]All Stats'!L59</f>
        <v>16192</v>
      </c>
      <c r="S14" s="36">
        <v>16192</v>
      </c>
      <c r="T14" s="36">
        <v>16192</v>
      </c>
      <c r="U14" s="36">
        <v>16192</v>
      </c>
      <c r="V14" s="36">
        <v>16192</v>
      </c>
      <c r="W14" s="36">
        <v>16192</v>
      </c>
      <c r="X14" s="36">
        <v>16192</v>
      </c>
      <c r="Y14" s="164">
        <f>'All Stats'!L77</f>
        <v>16192</v>
      </c>
      <c r="Z14" s="129">
        <f t="shared" si="0"/>
        <v>16192</v>
      </c>
      <c r="AA14" s="153">
        <f>Z14/C14</f>
        <v>3.2383999999999999</v>
      </c>
      <c r="AB14" s="154">
        <f t="shared" si="1"/>
        <v>0</v>
      </c>
      <c r="AC14" s="115">
        <f t="shared" si="2"/>
        <v>0</v>
      </c>
    </row>
    <row r="15" spans="1:29" s="45" customFormat="1" ht="13.5" thickBot="1" x14ac:dyDescent="0.25">
      <c r="A15" s="74" t="s">
        <v>98</v>
      </c>
      <c r="B15" s="33">
        <v>108588</v>
      </c>
      <c r="C15" s="33">
        <v>114588</v>
      </c>
      <c r="D15" s="33">
        <v>129343</v>
      </c>
      <c r="E15" s="33">
        <v>129605</v>
      </c>
      <c r="F15" s="33">
        <v>97117</v>
      </c>
      <c r="G15" s="33">
        <v>122387</v>
      </c>
      <c r="H15" s="33">
        <v>127462</v>
      </c>
      <c r="I15" s="33">
        <v>101652</v>
      </c>
      <c r="J15" s="33">
        <v>98553</v>
      </c>
      <c r="K15" s="33">
        <v>96136</v>
      </c>
      <c r="L15" s="33">
        <v>97574</v>
      </c>
      <c r="M15" s="33">
        <v>97574</v>
      </c>
      <c r="N15" s="38">
        <f>SUM(N5:N14)</f>
        <v>111098</v>
      </c>
      <c r="O15" s="38">
        <v>112883</v>
      </c>
      <c r="P15" s="38">
        <f>SUM(P10:P14)</f>
        <v>24162</v>
      </c>
      <c r="Q15" s="38">
        <v>96001</v>
      </c>
      <c r="R15" s="38">
        <f>SUM(R5:R14)</f>
        <v>112008</v>
      </c>
      <c r="S15" s="38">
        <f>SUM(S5:S14)</f>
        <v>113838</v>
      </c>
      <c r="T15" s="38">
        <f>SUM(T5:T14)</f>
        <v>113838</v>
      </c>
      <c r="U15" s="38">
        <f>SUM(U5:U14)</f>
        <v>164205</v>
      </c>
      <c r="V15" s="38">
        <v>163970</v>
      </c>
      <c r="W15" s="38">
        <f>SUM(W5:W14)</f>
        <v>163291</v>
      </c>
      <c r="X15" s="38">
        <f>SUM(X5:X14)</f>
        <v>161234</v>
      </c>
      <c r="Y15" s="147">
        <f>SUM(Y5:Y14)</f>
        <v>137962</v>
      </c>
      <c r="Z15" s="147">
        <f>Y15-B15</f>
        <v>29374</v>
      </c>
      <c r="AA15" s="214">
        <f>Z15/B15</f>
        <v>0.27050871182819464</v>
      </c>
      <c r="AB15" s="147">
        <f>Y15-X15</f>
        <v>-23272</v>
      </c>
      <c r="AC15" s="215">
        <f>AB15/X15</f>
        <v>-0.14433680241140207</v>
      </c>
    </row>
    <row r="35" spans="18:18" x14ac:dyDescent="0.2">
      <c r="R35" s="121"/>
    </row>
  </sheetData>
  <mergeCells count="2">
    <mergeCell ref="A2:C2"/>
    <mergeCell ref="A3:B3"/>
  </mergeCells>
  <phoneticPr fontId="13" type="noConversion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ignoredErrors>
    <ignoredError sqref="AA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Normal="100" workbookViewId="0">
      <selection activeCell="Y22" sqref="Y22"/>
    </sheetView>
  </sheetViews>
  <sheetFormatPr defaultRowHeight="12.75" x14ac:dyDescent="0.2"/>
  <cols>
    <col min="31" max="31" width="10.140625" customWidth="1"/>
  </cols>
  <sheetData>
    <row r="1" spans="1:31" ht="72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5" t="s">
        <v>222</v>
      </c>
      <c r="AC1" s="125" t="s">
        <v>219</v>
      </c>
      <c r="AD1" s="125" t="s">
        <v>223</v>
      </c>
      <c r="AE1" s="125" t="s">
        <v>221</v>
      </c>
    </row>
    <row r="2" spans="1:31" ht="13.5" customHeight="1" thickBot="1" x14ac:dyDescent="0.25">
      <c r="A2" s="309" t="s">
        <v>288</v>
      </c>
      <c r="B2" s="309"/>
      <c r="C2" s="2"/>
      <c r="D2" s="3"/>
      <c r="E2" s="3"/>
      <c r="F2" s="14"/>
      <c r="G2" s="14"/>
      <c r="H2" s="14"/>
      <c r="I2" s="14"/>
      <c r="J2" s="14"/>
      <c r="K2" s="14"/>
      <c r="L2" s="14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4"/>
      <c r="AC2" s="14"/>
      <c r="AD2" s="14"/>
      <c r="AE2" s="14"/>
    </row>
    <row r="3" spans="1:31" x14ac:dyDescent="0.2">
      <c r="A3" s="46"/>
      <c r="B3" s="23" t="s">
        <v>104</v>
      </c>
      <c r="C3" s="23" t="s">
        <v>105</v>
      </c>
      <c r="D3" s="23" t="s">
        <v>106</v>
      </c>
      <c r="E3" s="23" t="s">
        <v>107</v>
      </c>
      <c r="F3" s="23" t="s">
        <v>108</v>
      </c>
      <c r="G3" s="23" t="s">
        <v>109</v>
      </c>
      <c r="H3" s="23" t="s">
        <v>110</v>
      </c>
      <c r="I3" s="23" t="s">
        <v>111</v>
      </c>
      <c r="J3" s="23" t="s">
        <v>112</v>
      </c>
      <c r="K3" s="23" t="s">
        <v>113</v>
      </c>
      <c r="L3" s="23" t="s">
        <v>114</v>
      </c>
      <c r="M3" s="23" t="s">
        <v>115</v>
      </c>
      <c r="N3" s="23" t="s">
        <v>116</v>
      </c>
      <c r="O3" s="23" t="s">
        <v>117</v>
      </c>
      <c r="P3" s="23" t="s">
        <v>118</v>
      </c>
      <c r="Q3" s="23" t="s">
        <v>119</v>
      </c>
      <c r="R3" s="23" t="s">
        <v>122</v>
      </c>
      <c r="S3" s="23" t="s">
        <v>124</v>
      </c>
      <c r="T3" s="23" t="s">
        <v>135</v>
      </c>
      <c r="U3" s="23" t="s">
        <v>139</v>
      </c>
      <c r="V3" s="23" t="s">
        <v>140</v>
      </c>
      <c r="W3" s="23" t="s">
        <v>141</v>
      </c>
      <c r="X3" s="23" t="s">
        <v>210</v>
      </c>
      <c r="Y3" s="23" t="s">
        <v>217</v>
      </c>
      <c r="Z3" s="23" t="s">
        <v>68</v>
      </c>
      <c r="AA3" s="23" t="s">
        <v>100</v>
      </c>
      <c r="AB3" s="18"/>
      <c r="AC3" s="22"/>
      <c r="AD3" s="22"/>
      <c r="AE3" s="22"/>
    </row>
    <row r="4" spans="1:31" ht="17.25" customHeight="1" x14ac:dyDescent="0.2">
      <c r="A4" s="44" t="s">
        <v>0</v>
      </c>
      <c r="B4" s="21">
        <v>197363</v>
      </c>
      <c r="C4" s="21">
        <v>217278</v>
      </c>
      <c r="D4" s="21">
        <v>238254</v>
      </c>
      <c r="E4" s="21">
        <v>249308</v>
      </c>
      <c r="F4" s="21">
        <v>255895</v>
      </c>
      <c r="G4" s="21">
        <v>292399</v>
      </c>
      <c r="H4" s="21">
        <v>366193</v>
      </c>
      <c r="I4" s="21">
        <v>264576</v>
      </c>
      <c r="J4" s="21">
        <v>270399</v>
      </c>
      <c r="K4" s="21">
        <v>276233</v>
      </c>
      <c r="L4" s="21">
        <v>297249</v>
      </c>
      <c r="M4" s="21">
        <v>300350</v>
      </c>
      <c r="N4" s="71">
        <v>362936</v>
      </c>
      <c r="O4" s="71" t="str">
        <f>'[2]All Stats'!C11</f>
        <v>367 631</v>
      </c>
      <c r="P4" s="71">
        <v>386713</v>
      </c>
      <c r="Q4" s="71">
        <v>382166</v>
      </c>
      <c r="R4" s="71">
        <f>'[4]All Stats'!C11</f>
        <v>381811</v>
      </c>
      <c r="S4" s="71">
        <v>308958</v>
      </c>
      <c r="T4" s="71">
        <v>315101</v>
      </c>
      <c r="U4" s="71">
        <v>315101</v>
      </c>
      <c r="V4" s="71">
        <v>316305</v>
      </c>
      <c r="W4" s="71">
        <v>336688.38</v>
      </c>
      <c r="X4" s="71">
        <v>332587</v>
      </c>
      <c r="Y4" s="128">
        <v>336716.57</v>
      </c>
      <c r="Z4" s="223">
        <f>Staff!Y4</f>
        <v>338.9</v>
      </c>
      <c r="AA4" s="223">
        <f>Y4/Z4</f>
        <v>993.55730303924474</v>
      </c>
      <c r="AB4" s="129">
        <f>Y4-B4</f>
        <v>139353.57</v>
      </c>
      <c r="AC4" s="226">
        <f>AB4/B4</f>
        <v>0.70607748159482786</v>
      </c>
      <c r="AD4" s="129">
        <f>Y4-X4</f>
        <v>4129.570000000007</v>
      </c>
      <c r="AE4" s="226">
        <f>AD4/X4</f>
        <v>1.2416510567159892E-2</v>
      </c>
    </row>
    <row r="5" spans="1:31" x14ac:dyDescent="0.2">
      <c r="A5" s="44" t="s">
        <v>1</v>
      </c>
      <c r="B5" s="21">
        <v>28233</v>
      </c>
      <c r="C5" s="21">
        <v>32927</v>
      </c>
      <c r="D5" s="21">
        <v>38567</v>
      </c>
      <c r="E5" s="21">
        <v>40909</v>
      </c>
      <c r="F5" s="21">
        <v>50448</v>
      </c>
      <c r="G5" s="21">
        <v>45396</v>
      </c>
      <c r="H5" s="21">
        <v>57739</v>
      </c>
      <c r="I5" s="21">
        <v>82227</v>
      </c>
      <c r="J5" s="21">
        <v>83547</v>
      </c>
      <c r="K5" s="21">
        <v>84192</v>
      </c>
      <c r="L5" s="21">
        <v>85355</v>
      </c>
      <c r="M5" s="21">
        <v>86004</v>
      </c>
      <c r="N5" s="36">
        <v>88337</v>
      </c>
      <c r="O5" s="36" t="str">
        <f>'[2]All Stats'!E11</f>
        <v>89 575</v>
      </c>
      <c r="P5" s="36">
        <v>91849</v>
      </c>
      <c r="Q5" s="36">
        <v>94003</v>
      </c>
      <c r="R5" s="36">
        <f>'[4]All Stats'!E11</f>
        <v>96106</v>
      </c>
      <c r="S5" s="36">
        <v>99393</v>
      </c>
      <c r="T5" s="36">
        <v>101912</v>
      </c>
      <c r="U5" s="36">
        <v>102684</v>
      </c>
      <c r="V5" s="36">
        <v>103131</v>
      </c>
      <c r="W5" s="36">
        <v>103808</v>
      </c>
      <c r="X5" s="36">
        <v>104419</v>
      </c>
      <c r="Y5" s="128">
        <v>103808</v>
      </c>
      <c r="Z5" s="223">
        <f>Staff!Y5</f>
        <v>47</v>
      </c>
      <c r="AA5" s="223">
        <f t="shared" ref="AA5:AA14" si="0">Y5/Z5</f>
        <v>2208.6808510638298</v>
      </c>
      <c r="AB5" s="129">
        <f>Y5-B5</f>
        <v>75575</v>
      </c>
      <c r="AC5" s="115">
        <f>AB5/B5</f>
        <v>2.6768320759395032</v>
      </c>
      <c r="AD5" s="129">
        <f>Y5-X5</f>
        <v>-611</v>
      </c>
      <c r="AE5" s="226">
        <f t="shared" ref="AE5:AE13" si="1">AD5/X5</f>
        <v>-5.8514255068522012E-3</v>
      </c>
    </row>
    <row r="6" spans="1:31" x14ac:dyDescent="0.2">
      <c r="A6" s="44" t="s">
        <v>2</v>
      </c>
      <c r="B6" s="21">
        <v>42516</v>
      </c>
      <c r="C6" s="21">
        <v>43500</v>
      </c>
      <c r="D6" s="21">
        <v>43892</v>
      </c>
      <c r="E6" s="21">
        <v>44455</v>
      </c>
      <c r="F6" s="21">
        <v>47105</v>
      </c>
      <c r="G6" s="21">
        <v>58262</v>
      </c>
      <c r="H6" s="21">
        <v>49655</v>
      </c>
      <c r="I6" s="21">
        <v>53081</v>
      </c>
      <c r="J6" s="21">
        <v>54591</v>
      </c>
      <c r="K6" s="21">
        <v>57096</v>
      </c>
      <c r="L6" s="21">
        <v>57667</v>
      </c>
      <c r="M6" s="21">
        <v>58516</v>
      </c>
      <c r="N6" s="36">
        <v>65919</v>
      </c>
      <c r="O6" s="36" t="str">
        <f>'[2]All Stats'!D11</f>
        <v>67 239</v>
      </c>
      <c r="P6" s="36">
        <v>69097</v>
      </c>
      <c r="Q6" s="36">
        <v>72640</v>
      </c>
      <c r="R6" s="36">
        <f>'[4]All Stats'!D11</f>
        <v>76870</v>
      </c>
      <c r="S6" s="36">
        <v>76812</v>
      </c>
      <c r="T6" s="36">
        <v>79161</v>
      </c>
      <c r="U6" s="36">
        <v>81181</v>
      </c>
      <c r="V6" s="36">
        <v>82806</v>
      </c>
      <c r="W6" s="36">
        <v>84296</v>
      </c>
      <c r="X6" s="36">
        <v>85688</v>
      </c>
      <c r="Y6" s="128">
        <v>86967</v>
      </c>
      <c r="Z6" s="223">
        <f>Staff!Y6</f>
        <v>69.03</v>
      </c>
      <c r="AA6" s="223">
        <f t="shared" si="0"/>
        <v>1259.8435462842242</v>
      </c>
      <c r="AB6" s="129">
        <f>Y6-B6</f>
        <v>44451</v>
      </c>
      <c r="AC6" s="115">
        <f>AB6/B6</f>
        <v>1.0455122777307366</v>
      </c>
      <c r="AD6" s="129">
        <f t="shared" ref="AD6:AD13" si="2">Y6-X6</f>
        <v>1279</v>
      </c>
      <c r="AE6" s="226">
        <f t="shared" si="1"/>
        <v>1.4926244048174773E-2</v>
      </c>
    </row>
    <row r="7" spans="1:31" x14ac:dyDescent="0.2">
      <c r="A7" s="44" t="s">
        <v>3</v>
      </c>
      <c r="B7" s="21">
        <v>24211</v>
      </c>
      <c r="C7" s="21">
        <v>24687</v>
      </c>
      <c r="D7" s="21">
        <v>25647</v>
      </c>
      <c r="E7" s="21">
        <v>26361</v>
      </c>
      <c r="F7" s="21">
        <v>26639</v>
      </c>
      <c r="G7" s="21">
        <v>34068</v>
      </c>
      <c r="H7" s="21">
        <v>34556</v>
      </c>
      <c r="I7" s="21">
        <v>34924</v>
      </c>
      <c r="J7" s="21">
        <v>35083</v>
      </c>
      <c r="K7" s="21">
        <v>35424</v>
      </c>
      <c r="L7" s="21">
        <v>35909</v>
      </c>
      <c r="M7" s="21">
        <v>36835</v>
      </c>
      <c r="N7" s="36">
        <v>42977</v>
      </c>
      <c r="O7" s="36" t="str">
        <f>'[2]All Stats'!J11</f>
        <v>44 236</v>
      </c>
      <c r="P7" s="36">
        <v>46241</v>
      </c>
      <c r="Q7" s="36">
        <v>47887</v>
      </c>
      <c r="R7" s="36">
        <f>'[4]All Stats'!J11</f>
        <v>49624</v>
      </c>
      <c r="S7" s="36">
        <v>51969</v>
      </c>
      <c r="T7" s="36">
        <v>55868</v>
      </c>
      <c r="U7" s="36">
        <v>59346</v>
      </c>
      <c r="V7" s="36">
        <v>63314</v>
      </c>
      <c r="W7" s="36">
        <v>65000</v>
      </c>
      <c r="X7" s="36">
        <v>66407</v>
      </c>
      <c r="Y7" s="128">
        <v>66951</v>
      </c>
      <c r="Z7" s="223">
        <f>Staff!Y7</f>
        <v>73</v>
      </c>
      <c r="AA7" s="223">
        <f t="shared" si="0"/>
        <v>917.13698630136992</v>
      </c>
      <c r="AB7" s="129">
        <f>Y7-B7</f>
        <v>42740</v>
      </c>
      <c r="AC7" s="115">
        <f>AB7/B7</f>
        <v>1.7653132873487258</v>
      </c>
      <c r="AD7" s="129">
        <f t="shared" si="2"/>
        <v>544</v>
      </c>
      <c r="AE7" s="226">
        <f t="shared" si="1"/>
        <v>8.1919074796331717E-3</v>
      </c>
    </row>
    <row r="8" spans="1:31" x14ac:dyDescent="0.2">
      <c r="A8" s="44" t="s">
        <v>4</v>
      </c>
      <c r="B8" s="21" t="s">
        <v>5</v>
      </c>
      <c r="C8" s="21" t="s">
        <v>5</v>
      </c>
      <c r="D8" s="21">
        <v>15430</v>
      </c>
      <c r="E8" s="21">
        <v>16575</v>
      </c>
      <c r="F8" s="21" t="s">
        <v>5</v>
      </c>
      <c r="G8" s="21">
        <v>40000</v>
      </c>
      <c r="H8" s="21">
        <v>44969</v>
      </c>
      <c r="I8" s="21">
        <v>50221</v>
      </c>
      <c r="J8" s="21">
        <v>51650</v>
      </c>
      <c r="K8" s="21">
        <v>53866</v>
      </c>
      <c r="L8" s="21">
        <v>64415</v>
      </c>
      <c r="M8" s="21">
        <v>66255</v>
      </c>
      <c r="N8" s="36">
        <v>70864</v>
      </c>
      <c r="O8" s="36" t="str">
        <f>'[2]All Stats'!I11</f>
        <v>74 103</v>
      </c>
      <c r="P8" s="36">
        <v>74994</v>
      </c>
      <c r="Q8" s="36">
        <v>75792</v>
      </c>
      <c r="R8" s="36">
        <f>'[4]All Stats'!I11</f>
        <v>77118</v>
      </c>
      <c r="S8" s="36">
        <v>79500</v>
      </c>
      <c r="T8" s="36">
        <v>81463</v>
      </c>
      <c r="U8" s="36">
        <v>82471</v>
      </c>
      <c r="V8" s="36">
        <v>83450</v>
      </c>
      <c r="W8" s="36">
        <v>84461</v>
      </c>
      <c r="X8" s="36">
        <v>85530</v>
      </c>
      <c r="Y8" s="128">
        <v>86043</v>
      </c>
      <c r="Z8" s="223">
        <f>Staff!Y8</f>
        <v>21.63</v>
      </c>
      <c r="AA8" s="223">
        <f t="shared" si="0"/>
        <v>3977.9472954230237</v>
      </c>
      <c r="AB8" s="129">
        <f>Y8-D8</f>
        <v>70613</v>
      </c>
      <c r="AC8" s="115">
        <f>AB8/D8</f>
        <v>4.5763447828904731</v>
      </c>
      <c r="AD8" s="129">
        <f t="shared" si="2"/>
        <v>513</v>
      </c>
      <c r="AE8" s="226">
        <f t="shared" si="1"/>
        <v>5.9978954752718345E-3</v>
      </c>
    </row>
    <row r="9" spans="1:31" x14ac:dyDescent="0.2">
      <c r="A9" s="44" t="s">
        <v>6</v>
      </c>
      <c r="B9" s="21">
        <v>9279</v>
      </c>
      <c r="C9" s="21">
        <v>8335</v>
      </c>
      <c r="D9" s="21">
        <v>8740</v>
      </c>
      <c r="E9" s="21">
        <v>9033</v>
      </c>
      <c r="F9" s="21">
        <v>9313</v>
      </c>
      <c r="G9" s="21">
        <v>9831</v>
      </c>
      <c r="H9" s="21">
        <v>10235</v>
      </c>
      <c r="I9" s="21">
        <v>14674</v>
      </c>
      <c r="J9" s="21">
        <v>14855</v>
      </c>
      <c r="K9" s="21">
        <v>14855</v>
      </c>
      <c r="L9" s="21">
        <v>14857</v>
      </c>
      <c r="M9" s="21">
        <v>14859</v>
      </c>
      <c r="N9" s="36" t="str">
        <f>'[3]All Stats'!H11</f>
        <v>14 859</v>
      </c>
      <c r="O9" s="36" t="str">
        <f>'[2]All Stats'!H11</f>
        <v>14 859</v>
      </c>
      <c r="P9" s="36">
        <v>14864</v>
      </c>
      <c r="Q9" s="36">
        <v>14865</v>
      </c>
      <c r="R9" s="36">
        <f>'[4]All Stats'!H11</f>
        <v>14865</v>
      </c>
      <c r="S9" s="36">
        <v>14874</v>
      </c>
      <c r="T9" s="36">
        <v>14895</v>
      </c>
      <c r="U9" s="36">
        <v>14895</v>
      </c>
      <c r="V9" s="36">
        <v>14898</v>
      </c>
      <c r="W9" s="36">
        <v>14899</v>
      </c>
      <c r="X9" s="36">
        <v>14903</v>
      </c>
      <c r="Y9" s="128">
        <v>14908</v>
      </c>
      <c r="Z9" s="223">
        <f>Staff!Y9</f>
        <v>15.6</v>
      </c>
      <c r="AA9" s="223">
        <f t="shared" si="0"/>
        <v>955.64102564102564</v>
      </c>
      <c r="AB9" s="129">
        <f>Y9-B9</f>
        <v>5629</v>
      </c>
      <c r="AC9" s="115">
        <f>AB9/B9</f>
        <v>0.60663864640586274</v>
      </c>
      <c r="AD9" s="129">
        <f t="shared" si="2"/>
        <v>5</v>
      </c>
      <c r="AE9" s="226">
        <f t="shared" si="1"/>
        <v>3.3550291887539423E-4</v>
      </c>
    </row>
    <row r="10" spans="1:31" x14ac:dyDescent="0.2">
      <c r="A10" s="44" t="s">
        <v>7</v>
      </c>
      <c r="B10" s="21" t="s">
        <v>5</v>
      </c>
      <c r="C10" s="21">
        <v>15700</v>
      </c>
      <c r="D10" s="21">
        <v>16143</v>
      </c>
      <c r="E10" s="21">
        <v>16460</v>
      </c>
      <c r="F10" s="21">
        <v>16990</v>
      </c>
      <c r="G10" s="21">
        <v>15698</v>
      </c>
      <c r="H10" s="21">
        <v>16002</v>
      </c>
      <c r="I10" s="21">
        <v>16706</v>
      </c>
      <c r="J10" s="21">
        <v>16784</v>
      </c>
      <c r="K10" s="21">
        <v>17359</v>
      </c>
      <c r="L10" s="21">
        <v>17449</v>
      </c>
      <c r="M10" s="21">
        <v>17487</v>
      </c>
      <c r="N10" s="36">
        <v>17885</v>
      </c>
      <c r="O10" s="36" t="str">
        <f>'[2]All Stats'!G11</f>
        <v>17 885</v>
      </c>
      <c r="P10" s="36">
        <v>19261</v>
      </c>
      <c r="Q10" s="36">
        <v>19700</v>
      </c>
      <c r="R10" s="36">
        <f>'[4]All Stats'!G11</f>
        <v>20134</v>
      </c>
      <c r="S10" s="36">
        <v>20433</v>
      </c>
      <c r="T10" s="36">
        <v>20433</v>
      </c>
      <c r="U10" s="36">
        <v>20730</v>
      </c>
      <c r="V10" s="36">
        <v>20730</v>
      </c>
      <c r="W10" s="36">
        <v>21090</v>
      </c>
      <c r="X10" s="36">
        <v>22213</v>
      </c>
      <c r="Y10" s="128">
        <v>22959</v>
      </c>
      <c r="Z10" s="223">
        <f>Staff!Y10</f>
        <v>35.909999999999997</v>
      </c>
      <c r="AA10" s="223">
        <f t="shared" si="0"/>
        <v>639.34837092731834</v>
      </c>
      <c r="AB10" s="129">
        <f>Y10-C10</f>
        <v>7259</v>
      </c>
      <c r="AC10" s="115">
        <f>AB10/C10</f>
        <v>0.46235668789808915</v>
      </c>
      <c r="AD10" s="129">
        <f t="shared" si="2"/>
        <v>746</v>
      </c>
      <c r="AE10" s="226">
        <f t="shared" si="1"/>
        <v>3.3583937333993605E-2</v>
      </c>
    </row>
    <row r="11" spans="1:31" x14ac:dyDescent="0.2">
      <c r="A11" s="44" t="s">
        <v>8</v>
      </c>
      <c r="B11" s="21">
        <v>3228</v>
      </c>
      <c r="C11" s="21">
        <v>3244</v>
      </c>
      <c r="D11" s="21">
        <v>3244</v>
      </c>
      <c r="E11" s="21">
        <v>3326</v>
      </c>
      <c r="F11" s="21">
        <v>3326</v>
      </c>
      <c r="G11" s="21">
        <v>3326</v>
      </c>
      <c r="H11" s="21">
        <v>3874</v>
      </c>
      <c r="I11" s="21">
        <v>4306</v>
      </c>
      <c r="J11" s="21">
        <v>4443</v>
      </c>
      <c r="K11" s="21">
        <v>4529</v>
      </c>
      <c r="L11" s="21">
        <v>4974</v>
      </c>
      <c r="M11" s="21">
        <v>5116</v>
      </c>
      <c r="N11" s="66">
        <v>5397</v>
      </c>
      <c r="O11" s="36" t="str">
        <f>'[2]All Stats'!F11</f>
        <v>5 397</v>
      </c>
      <c r="P11" s="36">
        <v>5404</v>
      </c>
      <c r="Q11" s="36">
        <v>5411</v>
      </c>
      <c r="R11" s="36">
        <f>'[4]All Stats'!F11</f>
        <v>5417</v>
      </c>
      <c r="S11" s="36">
        <v>5518</v>
      </c>
      <c r="T11" s="36">
        <v>5891</v>
      </c>
      <c r="U11" s="36">
        <v>6190</v>
      </c>
      <c r="V11" s="36">
        <v>6277</v>
      </c>
      <c r="W11" s="36">
        <v>5980</v>
      </c>
      <c r="X11" s="36">
        <v>5995</v>
      </c>
      <c r="Y11" s="128">
        <v>6067</v>
      </c>
      <c r="Z11" s="223">
        <f>Staff!Y11</f>
        <v>10</v>
      </c>
      <c r="AA11" s="223">
        <f t="shared" si="0"/>
        <v>606.70000000000005</v>
      </c>
      <c r="AB11" s="129">
        <f>Y11-B11</f>
        <v>2839</v>
      </c>
      <c r="AC11" s="115">
        <f>AB11/B11</f>
        <v>0.87949194547707554</v>
      </c>
      <c r="AD11" s="129">
        <f t="shared" si="2"/>
        <v>72</v>
      </c>
      <c r="AE11" s="226">
        <f t="shared" si="1"/>
        <v>1.201000834028357E-2</v>
      </c>
    </row>
    <row r="12" spans="1:31" x14ac:dyDescent="0.2">
      <c r="A12" s="44" t="s">
        <v>9</v>
      </c>
      <c r="B12" s="21"/>
      <c r="C12" s="21"/>
      <c r="D12" s="21"/>
      <c r="E12" s="21"/>
      <c r="F12" s="21"/>
      <c r="G12" s="21"/>
      <c r="H12" s="21"/>
      <c r="I12" s="21"/>
      <c r="J12" s="21">
        <v>5100</v>
      </c>
      <c r="K12" s="21">
        <v>5100</v>
      </c>
      <c r="L12" s="21">
        <v>3897</v>
      </c>
      <c r="M12" s="21">
        <v>3369</v>
      </c>
      <c r="N12" s="36" t="s">
        <v>103</v>
      </c>
      <c r="O12" s="36">
        <v>13556</v>
      </c>
      <c r="P12" s="36">
        <v>13785</v>
      </c>
      <c r="Q12" s="36">
        <v>0</v>
      </c>
      <c r="R12" s="36">
        <f>'[4]All Stats'!K11</f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128">
        <f>'All Stats'!K11</f>
        <v>0</v>
      </c>
      <c r="Z12" s="223">
        <f>Staff!Y12</f>
        <v>2</v>
      </c>
      <c r="AA12" s="223">
        <f t="shared" si="0"/>
        <v>0</v>
      </c>
      <c r="AB12" s="129">
        <f>Y12-J12</f>
        <v>-5100</v>
      </c>
      <c r="AC12" s="115">
        <f>AB12/J12</f>
        <v>-1</v>
      </c>
      <c r="AD12" s="129">
        <f t="shared" si="2"/>
        <v>0</v>
      </c>
      <c r="AE12" s="226" t="e">
        <f t="shared" si="1"/>
        <v>#DIV/0!</v>
      </c>
    </row>
    <row r="13" spans="1:31" ht="13.5" thickBot="1" x14ac:dyDescent="0.25">
      <c r="A13" s="44" t="s">
        <v>10</v>
      </c>
      <c r="B13" s="21">
        <v>66624</v>
      </c>
      <c r="C13" s="21">
        <v>64110</v>
      </c>
      <c r="D13" s="21">
        <v>69369</v>
      </c>
      <c r="E13" s="21">
        <v>70232</v>
      </c>
      <c r="F13" s="21">
        <v>73173</v>
      </c>
      <c r="G13" s="21" t="s">
        <v>5</v>
      </c>
      <c r="H13" s="21">
        <v>77500</v>
      </c>
      <c r="I13" s="21">
        <v>79068</v>
      </c>
      <c r="J13" s="21">
        <v>82214</v>
      </c>
      <c r="K13" s="21">
        <v>83864</v>
      </c>
      <c r="L13" s="21">
        <v>85481</v>
      </c>
      <c r="M13" s="21">
        <v>86819</v>
      </c>
      <c r="N13" s="36">
        <v>96915</v>
      </c>
      <c r="O13" s="36" t="str">
        <f>'[2]All Stats'!L11</f>
        <v>96 215</v>
      </c>
      <c r="P13" s="36">
        <v>97922</v>
      </c>
      <c r="Q13" s="36">
        <v>100327</v>
      </c>
      <c r="R13" s="36">
        <f>'[4]All Stats'!L11</f>
        <v>101227</v>
      </c>
      <c r="S13" s="36">
        <v>102698</v>
      </c>
      <c r="T13" s="36">
        <v>107235</v>
      </c>
      <c r="U13" s="36">
        <v>109142</v>
      </c>
      <c r="V13" s="36">
        <v>110286</v>
      </c>
      <c r="W13" s="36">
        <v>111236</v>
      </c>
      <c r="X13" s="36">
        <v>111543</v>
      </c>
      <c r="Y13" s="128">
        <v>111940</v>
      </c>
      <c r="Z13" s="223">
        <f>Staff!Y13</f>
        <v>136.19999999999999</v>
      </c>
      <c r="AA13" s="223">
        <f t="shared" si="0"/>
        <v>821.87958883994133</v>
      </c>
      <c r="AB13" s="129">
        <f>Y13-B13</f>
        <v>45316</v>
      </c>
      <c r="AC13" s="115">
        <f>AB13/B13</f>
        <v>0.68017531219980787</v>
      </c>
      <c r="AD13" s="129">
        <f t="shared" si="2"/>
        <v>397</v>
      </c>
      <c r="AE13" s="226">
        <f t="shared" si="1"/>
        <v>3.5591655236097289E-3</v>
      </c>
    </row>
    <row r="14" spans="1:31" ht="13.5" thickBot="1" x14ac:dyDescent="0.25">
      <c r="A14" s="33" t="s">
        <v>98</v>
      </c>
      <c r="B14" s="33">
        <v>371454</v>
      </c>
      <c r="C14" s="33">
        <v>409781</v>
      </c>
      <c r="D14" s="74">
        <v>459286</v>
      </c>
      <c r="E14" s="74">
        <v>476659</v>
      </c>
      <c r="F14" s="74">
        <v>482889</v>
      </c>
      <c r="G14" s="74">
        <v>498980</v>
      </c>
      <c r="H14" s="74">
        <v>660723</v>
      </c>
      <c r="I14" s="74">
        <v>599783</v>
      </c>
      <c r="J14" s="74">
        <v>618666</v>
      </c>
      <c r="K14" s="74">
        <v>632518</v>
      </c>
      <c r="L14" s="74">
        <v>667253</v>
      </c>
      <c r="M14" s="74">
        <v>675610</v>
      </c>
      <c r="N14" s="75">
        <f>SUM(N4:N13)</f>
        <v>751230</v>
      </c>
      <c r="O14" s="38">
        <v>790925</v>
      </c>
      <c r="P14" s="38">
        <f>SUM(P4:P13)</f>
        <v>820130</v>
      </c>
      <c r="Q14" s="38">
        <v>812791</v>
      </c>
      <c r="R14" s="38">
        <f t="shared" ref="R14:Z14" si="3">SUM(R4:R13)</f>
        <v>823172</v>
      </c>
      <c r="S14" s="38">
        <f t="shared" si="3"/>
        <v>760155</v>
      </c>
      <c r="T14" s="38">
        <f t="shared" si="3"/>
        <v>781959</v>
      </c>
      <c r="U14" s="38">
        <f t="shared" si="3"/>
        <v>791740</v>
      </c>
      <c r="V14" s="38">
        <v>801197</v>
      </c>
      <c r="W14" s="38">
        <v>827459</v>
      </c>
      <c r="X14" s="38">
        <v>829285</v>
      </c>
      <c r="Y14" s="147">
        <f>SUM(Y4:Y13)</f>
        <v>836359.57000000007</v>
      </c>
      <c r="Z14" s="224">
        <f t="shared" si="3"/>
        <v>749.27</v>
      </c>
      <c r="AA14" s="224">
        <f t="shared" si="0"/>
        <v>1116.2325596914332</v>
      </c>
      <c r="AB14" s="147">
        <f>Y14-B14</f>
        <v>464905.57000000007</v>
      </c>
      <c r="AC14" s="161">
        <f>AB14/B14</f>
        <v>1.2515831569992517</v>
      </c>
      <c r="AD14" s="160">
        <f>Y14-X14</f>
        <v>7074.5700000000652</v>
      </c>
      <c r="AE14" s="161">
        <f>AD14/X14</f>
        <v>8.5309272445541224E-3</v>
      </c>
    </row>
    <row r="17" spans="1:31" ht="13.5" thickBot="1" x14ac:dyDescent="0.25">
      <c r="A17" s="295" t="s">
        <v>289</v>
      </c>
      <c r="B17" s="295"/>
      <c r="C17" s="295"/>
      <c r="D17" s="3"/>
      <c r="E17" s="3"/>
      <c r="F17" s="3"/>
      <c r="G17" s="3"/>
      <c r="H17" s="3"/>
      <c r="I17" s="3"/>
      <c r="J17" s="3"/>
      <c r="K17" s="3"/>
      <c r="L17" s="2"/>
      <c r="M17" s="2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.5" customHeight="1" x14ac:dyDescent="0.2">
      <c r="A18" s="46"/>
      <c r="B18" s="86" t="s">
        <v>104</v>
      </c>
      <c r="C18" s="86" t="s">
        <v>105</v>
      </c>
      <c r="D18" s="86" t="s">
        <v>106</v>
      </c>
      <c r="E18" s="86" t="s">
        <v>107</v>
      </c>
      <c r="F18" s="86" t="s">
        <v>108</v>
      </c>
      <c r="G18" s="86" t="s">
        <v>109</v>
      </c>
      <c r="H18" s="86" t="s">
        <v>110</v>
      </c>
      <c r="I18" s="86" t="s">
        <v>111</v>
      </c>
      <c r="J18" s="86" t="s">
        <v>112</v>
      </c>
      <c r="K18" s="86" t="s">
        <v>113</v>
      </c>
      <c r="L18" s="86" t="s">
        <v>114</v>
      </c>
      <c r="M18" s="86" t="s">
        <v>115</v>
      </c>
      <c r="N18" s="23" t="s">
        <v>116</v>
      </c>
      <c r="O18" s="23" t="s">
        <v>117</v>
      </c>
      <c r="P18" s="23" t="s">
        <v>118</v>
      </c>
      <c r="Q18" s="23" t="s">
        <v>119</v>
      </c>
      <c r="R18" s="23" t="s">
        <v>122</v>
      </c>
      <c r="S18" s="23" t="s">
        <v>124</v>
      </c>
      <c r="T18" s="23" t="s">
        <v>135</v>
      </c>
      <c r="U18" s="23" t="s">
        <v>139</v>
      </c>
      <c r="V18" s="23" t="s">
        <v>140</v>
      </c>
      <c r="W18" s="23" t="s">
        <v>141</v>
      </c>
      <c r="X18" s="109" t="s">
        <v>210</v>
      </c>
      <c r="Y18" s="109" t="s">
        <v>217</v>
      </c>
      <c r="Z18" s="23" t="s">
        <v>68</v>
      </c>
      <c r="AA18" s="23" t="s">
        <v>290</v>
      </c>
      <c r="AB18" s="306" t="s">
        <v>5</v>
      </c>
      <c r="AC18" s="306" t="s">
        <v>5</v>
      </c>
      <c r="AD18" s="306" t="s">
        <v>5</v>
      </c>
      <c r="AE18" s="306" t="s">
        <v>5</v>
      </c>
    </row>
    <row r="19" spans="1:31" ht="12.75" customHeight="1" x14ac:dyDescent="0.2">
      <c r="A19" s="44" t="s">
        <v>0</v>
      </c>
      <c r="B19" s="296" t="s">
        <v>229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145">
        <v>2672469</v>
      </c>
      <c r="Z19" s="237">
        <f>Staff!Y4</f>
        <v>338.9</v>
      </c>
      <c r="AA19" s="237">
        <f>Y19/Z19</f>
        <v>7885.7155503098265</v>
      </c>
      <c r="AB19" s="307"/>
      <c r="AC19" s="307"/>
      <c r="AD19" s="307"/>
      <c r="AE19" s="307"/>
    </row>
    <row r="20" spans="1:31" ht="12.75" customHeight="1" x14ac:dyDescent="0.2">
      <c r="A20" s="44" t="s">
        <v>333</v>
      </c>
      <c r="B20" s="296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145">
        <v>1313</v>
      </c>
      <c r="Z20" s="223">
        <f>Staff!Y5</f>
        <v>47</v>
      </c>
      <c r="AA20" s="223">
        <f>Y20/Z20</f>
        <v>27.936170212765958</v>
      </c>
      <c r="AB20" s="307"/>
      <c r="AC20" s="307"/>
      <c r="AD20" s="307"/>
      <c r="AE20" s="307"/>
    </row>
    <row r="21" spans="1:31" ht="12.75" customHeight="1" x14ac:dyDescent="0.2">
      <c r="A21" s="44" t="s">
        <v>2</v>
      </c>
      <c r="B21" s="296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145">
        <v>1136.2</v>
      </c>
      <c r="Z21" s="223">
        <f>Staff!Y6</f>
        <v>69.03</v>
      </c>
      <c r="AA21" s="223">
        <f t="shared" ref="AA21:AA29" si="4">Y21/Z21</f>
        <v>16.459510357815443</v>
      </c>
      <c r="AB21" s="307"/>
      <c r="AC21" s="307"/>
      <c r="AD21" s="307"/>
      <c r="AE21" s="307"/>
    </row>
    <row r="22" spans="1:31" ht="12.75" customHeight="1" x14ac:dyDescent="0.2">
      <c r="A22" s="44" t="s">
        <v>3</v>
      </c>
      <c r="B22" s="29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145">
        <v>0</v>
      </c>
      <c r="Z22" s="223">
        <f>Staff!Y7</f>
        <v>73</v>
      </c>
      <c r="AA22" s="223">
        <f t="shared" si="4"/>
        <v>0</v>
      </c>
      <c r="AB22" s="307"/>
      <c r="AC22" s="307"/>
      <c r="AD22" s="307"/>
      <c r="AE22" s="307"/>
    </row>
    <row r="23" spans="1:31" ht="12.75" customHeight="1" x14ac:dyDescent="0.2">
      <c r="A23" s="44" t="s">
        <v>4</v>
      </c>
      <c r="B23" s="296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145">
        <v>0</v>
      </c>
      <c r="Z23" s="223">
        <f>Staff!Y8</f>
        <v>21.63</v>
      </c>
      <c r="AA23" s="223">
        <f t="shared" si="4"/>
        <v>0</v>
      </c>
      <c r="AB23" s="307"/>
      <c r="AC23" s="307"/>
      <c r="AD23" s="307"/>
      <c r="AE23" s="307"/>
    </row>
    <row r="24" spans="1:31" ht="12.75" customHeight="1" x14ac:dyDescent="0.2">
      <c r="A24" s="44" t="s">
        <v>6</v>
      </c>
      <c r="B24" s="296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145">
        <v>0</v>
      </c>
      <c r="Z24" s="223">
        <f>Staff!Y9</f>
        <v>15.6</v>
      </c>
      <c r="AA24" s="223">
        <f t="shared" si="4"/>
        <v>0</v>
      </c>
      <c r="AB24" s="307"/>
      <c r="AC24" s="307"/>
      <c r="AD24" s="307"/>
      <c r="AE24" s="307"/>
    </row>
    <row r="25" spans="1:31" ht="12.75" customHeight="1" x14ac:dyDescent="0.2">
      <c r="A25" s="44" t="s">
        <v>7</v>
      </c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145">
        <v>0</v>
      </c>
      <c r="Z25" s="223">
        <f>Staff!Y10</f>
        <v>35.909999999999997</v>
      </c>
      <c r="AA25" s="223">
        <f t="shared" si="4"/>
        <v>0</v>
      </c>
      <c r="AB25" s="307"/>
      <c r="AC25" s="307"/>
      <c r="AD25" s="307"/>
      <c r="AE25" s="307"/>
    </row>
    <row r="26" spans="1:31" ht="12.75" customHeight="1" x14ac:dyDescent="0.2">
      <c r="A26" s="44" t="s">
        <v>8</v>
      </c>
      <c r="B26" s="296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145">
        <v>0</v>
      </c>
      <c r="Z26" s="223">
        <f>Staff!Y11</f>
        <v>10</v>
      </c>
      <c r="AA26" s="223">
        <f t="shared" si="4"/>
        <v>0</v>
      </c>
      <c r="AB26" s="307"/>
      <c r="AC26" s="307"/>
      <c r="AD26" s="307"/>
      <c r="AE26" s="307"/>
    </row>
    <row r="27" spans="1:31" ht="12.75" customHeight="1" x14ac:dyDescent="0.2">
      <c r="A27" s="44" t="s">
        <v>9</v>
      </c>
      <c r="B27" s="296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145">
        <v>0</v>
      </c>
      <c r="Z27" s="223">
        <f>Staff!Y12</f>
        <v>2</v>
      </c>
      <c r="AA27" s="223">
        <f t="shared" si="4"/>
        <v>0</v>
      </c>
      <c r="AB27" s="307"/>
      <c r="AC27" s="307"/>
      <c r="AD27" s="307"/>
      <c r="AE27" s="307"/>
    </row>
    <row r="28" spans="1:31" ht="13.5" customHeight="1" thickBot="1" x14ac:dyDescent="0.25">
      <c r="A28" s="44" t="s">
        <v>10</v>
      </c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146">
        <v>2</v>
      </c>
      <c r="Z28" s="223">
        <f>Staff!Y13</f>
        <v>136.19999999999999</v>
      </c>
      <c r="AA28" s="223">
        <f t="shared" si="4"/>
        <v>1.4684287812041117E-2</v>
      </c>
      <c r="AB28" s="307"/>
      <c r="AC28" s="307"/>
      <c r="AD28" s="307"/>
      <c r="AE28" s="307"/>
    </row>
    <row r="29" spans="1:31" ht="13.5" customHeight="1" thickBot="1" x14ac:dyDescent="0.25">
      <c r="A29" s="73" t="s">
        <v>232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147">
        <f>SUM(Y19:Y28)</f>
        <v>2674920.2000000002</v>
      </c>
      <c r="Z29" s="224">
        <f t="shared" ref="Z29" si="5">SUM(Z19:Z28)</f>
        <v>749.27</v>
      </c>
      <c r="AA29" s="224">
        <f t="shared" si="4"/>
        <v>3570.0351008314765</v>
      </c>
      <c r="AB29" s="308"/>
      <c r="AC29" s="308"/>
      <c r="AD29" s="308"/>
      <c r="AE29" s="308"/>
    </row>
  </sheetData>
  <mergeCells count="7">
    <mergeCell ref="AD18:AD29"/>
    <mergeCell ref="AE18:AE29"/>
    <mergeCell ref="A2:B2"/>
    <mergeCell ref="A17:C17"/>
    <mergeCell ref="B19:X28"/>
    <mergeCell ref="AC18:AC29"/>
    <mergeCell ref="AB18:AB29"/>
  </mergeCells>
  <phoneticPr fontId="1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8E9FAE793A5B416C8588B7725A49662D" version="1.0.0">
  <systemFields>
    <field name="Objective-Id">
      <value order="0">A466754</value>
    </field>
    <field name="Objective-Title">
      <value order="0">CAARA - Archival-Statistics - 2019/20 - Current Website Version</value>
    </field>
    <field name="Objective-Description">
      <value order="0"/>
    </field>
    <field name="Objective-CreationStamp">
      <value order="0">2021-07-06T03:29:16Z</value>
    </field>
    <field name="Objective-IsApproved">
      <value order="0">false</value>
    </field>
    <field name="Objective-IsPublished">
      <value order="0">true</value>
    </field>
    <field name="Objective-DatePublished">
      <value order="0">2022-12-29T06:10:25Z</value>
    </field>
    <field name="Objective-ModificationStamp">
      <value order="0">2022-12-29T06:10:25Z</value>
    </field>
    <field name="Objective-Owner">
      <value order="0">Tegan Hartweg</value>
    </field>
    <field name="Objective-Path">
      <value order="0">Objective Global Folder:AGD Corporate:FINANCE PEOPLE &amp; PERFORMANCE DIVISION:State Records SA:Corporate Records:Strategic Management:Committees (Administrative):CAARA - Chair:CAARA Archival Statistics</value>
    </field>
    <field name="Objective-Parent">
      <value order="0">CAARA Archival Statistics</value>
    </field>
    <field name="Objective-State">
      <value order="0">Published</value>
    </field>
    <field name="Objective-VersionId">
      <value order="0">vA1189230</value>
    </field>
    <field name="Objective-Version">
      <value order="0">9.0</value>
    </field>
    <field name="Objective-VersionNumber">
      <value order="0">10</value>
    </field>
    <field name="Objective-VersionComment">
      <value order="0">Amendments to NZ stats</value>
    </field>
    <field name="Objective-FileNumber">
      <value order="0">SRSA21-00027</value>
    </field>
    <field name="Objective-Classification">
      <value order="0">Official</value>
    </field>
    <field name="Objective-Caveats">
      <value order="0"/>
    </field>
  </systemFields>
  <catalogues>
    <catalogue name="State Records Document Type Catalogue" type="type" ori="id:cA24">
      <field name="Objective-State Records Document ID">
        <value order="0">21-02769</value>
      </field>
      <field name="Objective-External Reference">
        <value order="0"/>
      </field>
      <field name="Objective-Date Created">
        <value order="0">2021-03-15T00:11:37Z</value>
      </field>
      <field name="Objective-Date Received">
        <value order="0">2021-05-31T13:30:00Z</value>
      </field>
      <field name="Objective-Date of Document">
        <value order="0">2021-05-31T13:30:00Z</value>
      </field>
      <field name="Objective-Author">
        <value order="0">CAARA Executive</value>
      </field>
      <field name="Objective-Author Type">
        <value order="0">Govt Agency - Not SA</value>
      </field>
      <field name="Objective-Document Type">
        <value order="0">Report</value>
      </field>
      <field name="Objective-Information Management Marke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E9FAE793A5B416C8588B7725A4966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All Stats</vt:lpstr>
      <vt:lpstr>Holdings</vt:lpstr>
      <vt:lpstr>Items Issued</vt:lpstr>
      <vt:lpstr>Search Room</vt:lpstr>
      <vt:lpstr>Enquiries</vt:lpstr>
      <vt:lpstr>Staff</vt:lpstr>
      <vt:lpstr>Web visits</vt:lpstr>
      <vt:lpstr>Repository</vt:lpstr>
      <vt:lpstr>Holdings by FTE</vt:lpstr>
      <vt:lpstr>Charts 2019-2020</vt:lpstr>
      <vt:lpstr>'All Stats'!Print_Area</vt:lpstr>
      <vt:lpstr>Enquiries!Print_Area</vt:lpstr>
      <vt:lpstr>Holdings!Print_Area</vt:lpstr>
      <vt:lpstr>'Items Issued'!Print_Area</vt:lpstr>
      <vt:lpstr>Repository!Print_Area</vt:lpstr>
      <vt:lpstr>'Search Room'!Print_Area</vt:lpstr>
      <vt:lpstr>Staff!Print_Area</vt:lpstr>
      <vt:lpstr>'Web visits'!Print_Area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CAARA Archival Statistics 2012-13</dc:title>
  <dc:creator>damien.hassan@sro.wa.gov.au</dc:creator>
  <cp:lastModifiedBy>Tegan Hartweg</cp:lastModifiedBy>
  <cp:lastPrinted>2018-11-16T03:28:33Z</cp:lastPrinted>
  <dcterms:created xsi:type="dcterms:W3CDTF">2009-10-02T05:50:27Z</dcterms:created>
  <dcterms:modified xsi:type="dcterms:W3CDTF">2022-12-29T06:09:44Z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A466754</vt:lpwstr>
  </property>
  <property fmtid="{D5CDD505-2E9C-101B-9397-08002B2CF9AE}" pid="4" name="Objective-Title">
    <vt:lpwstr>CAARA - Archival-Statistics - 2019/20 - Current Website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2021-07-06T04:48:23Z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2022-12-29T06:10:25Z</vt:filetime>
  </property>
  <property fmtid="{D5CDD505-2E9C-101B-9397-08002B2CF9AE}" pid="10" name="Objective-ModificationStamp">
    <vt:filetime>2022-12-29T06:10:25Z</vt:filetime>
  </property>
  <property fmtid="{D5CDD505-2E9C-101B-9397-08002B2CF9AE}" pid="11" name="Objective-Owner">
    <vt:lpwstr>Tegan Hartweg</vt:lpwstr>
  </property>
  <property fmtid="{D5CDD505-2E9C-101B-9397-08002B2CF9AE}" pid="12" name="Objective-Path">
    <vt:lpwstr>Objective Global Folder:AGD Corporate:FINANCE PEOPLE &amp; PERFORMANCE DIVISION:State Records SA:Corporate Records:Strategic Management:Committees (Administrative):CAARA - Chair:CAARA Archival Statistics:</vt:lpwstr>
  </property>
  <property fmtid="{D5CDD505-2E9C-101B-9397-08002B2CF9AE}" pid="13" name="Objective-Parent">
    <vt:lpwstr>CAARA Archival Statistics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vA1189230</vt:lpwstr>
  </property>
  <property fmtid="{D5CDD505-2E9C-101B-9397-08002B2CF9AE}" pid="16" name="Objective-Version">
    <vt:lpwstr>9.0</vt:lpwstr>
  </property>
  <property fmtid="{D5CDD505-2E9C-101B-9397-08002B2CF9AE}" pid="17" name="Objective-VersionNumber">
    <vt:r8>10</vt:r8>
  </property>
  <property fmtid="{D5CDD505-2E9C-101B-9397-08002B2CF9AE}" pid="18" name="Objective-VersionComment">
    <vt:lpwstr>Amendments to NZ stats</vt:lpwstr>
  </property>
  <property fmtid="{D5CDD505-2E9C-101B-9397-08002B2CF9AE}" pid="19" name="Objective-FileNumber">
    <vt:lpwstr>SRSA21-00027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State Records Document ID">
    <vt:lpwstr>21-02769</vt:lpwstr>
  </property>
  <property fmtid="{D5CDD505-2E9C-101B-9397-08002B2CF9AE}" pid="23" name="Objective-External Reference">
    <vt:lpwstr/>
  </property>
  <property fmtid="{D5CDD505-2E9C-101B-9397-08002B2CF9AE}" pid="24" name="Objective-Date Created">
    <vt:filetime>2021-03-15T00:11:37Z</vt:filetime>
  </property>
  <property fmtid="{D5CDD505-2E9C-101B-9397-08002B2CF9AE}" pid="25" name="Objective-Date Received">
    <vt:filetime>2021-05-31T13:30:00Z</vt:filetime>
  </property>
  <property fmtid="{D5CDD505-2E9C-101B-9397-08002B2CF9AE}" pid="26" name="Objective-Date of Document">
    <vt:filetime>2021-05-31T13:30:00Z</vt:filetime>
  </property>
  <property fmtid="{D5CDD505-2E9C-101B-9397-08002B2CF9AE}" pid="27" name="Objective-Author">
    <vt:lpwstr>CAARA Executive</vt:lpwstr>
  </property>
  <property fmtid="{D5CDD505-2E9C-101B-9397-08002B2CF9AE}" pid="28" name="Objective-Author Type">
    <vt:lpwstr>Govt Agency - Not SA</vt:lpwstr>
  </property>
  <property fmtid="{D5CDD505-2E9C-101B-9397-08002B2CF9AE}" pid="29" name="Objective-Document Type">
    <vt:lpwstr>Report</vt:lpwstr>
  </property>
  <property fmtid="{D5CDD505-2E9C-101B-9397-08002B2CF9AE}" pid="30" name="Objective-Information Management Marker">
    <vt:lpwstr/>
  </property>
  <property fmtid="{D5CDD505-2E9C-101B-9397-08002B2CF9AE}" pid="31" name="Objective-Comment">
    <vt:lpwstr/>
  </property>
</Properties>
</file>